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42A24BC8-D95C-491D-9D5C-9855E105B506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2026'!$A$1:$AB$38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T30" i="3" l="1"/>
  <c r="V30" i="3"/>
  <c r="W30" i="3"/>
  <c r="X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U30" i="3"/>
  <c r="D30" i="3"/>
  <c r="AC30" i="3"/>
  <c r="Y29" i="3"/>
  <c r="Y28" i="3"/>
  <c r="Y27" i="3"/>
  <c r="Y26" i="3"/>
  <c r="Y25" i="3"/>
  <c r="Y23" i="3"/>
  <c r="Y22" i="3"/>
  <c r="Y21" i="3"/>
  <c r="Y20" i="3"/>
  <c r="Y19" i="3"/>
  <c r="Y18" i="3"/>
  <c r="Y17" i="3"/>
  <c r="Y16" i="3"/>
  <c r="Y15" i="3"/>
  <c r="Y13" i="3"/>
  <c r="Y12" i="3"/>
  <c r="P21" i="3"/>
  <c r="AB21" i="3" s="1"/>
  <c r="R21" i="3"/>
  <c r="T21" i="3"/>
  <c r="V21" i="3"/>
  <c r="P22" i="3"/>
  <c r="X22" i="3" s="1"/>
  <c r="R22" i="3"/>
  <c r="T22" i="3"/>
  <c r="V22" i="3"/>
  <c r="P23" i="3"/>
  <c r="AB23" i="3" s="1"/>
  <c r="R23" i="3"/>
  <c r="T23" i="3"/>
  <c r="V23" i="3"/>
  <c r="P19" i="3"/>
  <c r="X19" i="3" s="1"/>
  <c r="R19" i="3"/>
  <c r="T19" i="3"/>
  <c r="V19" i="3"/>
  <c r="P20" i="3"/>
  <c r="AB20" i="3" s="1"/>
  <c r="R20" i="3"/>
  <c r="T20" i="3"/>
  <c r="V20" i="3"/>
  <c r="P16" i="3"/>
  <c r="AB16" i="3" s="1"/>
  <c r="R16" i="3"/>
  <c r="T16" i="3"/>
  <c r="V16" i="3"/>
  <c r="P17" i="3"/>
  <c r="X17" i="3" s="1"/>
  <c r="R17" i="3"/>
  <c r="T17" i="3"/>
  <c r="V17" i="3"/>
  <c r="P18" i="3"/>
  <c r="R18" i="3"/>
  <c r="X18" i="3" s="1"/>
  <c r="T18" i="3"/>
  <c r="V18" i="3"/>
  <c r="V15" i="3"/>
  <c r="T15" i="3"/>
  <c r="R15" i="3"/>
  <c r="AB15" i="3" s="1"/>
  <c r="P15" i="3"/>
  <c r="X15" i="3" s="1"/>
  <c r="P13" i="3"/>
  <c r="X13" i="3" s="1"/>
  <c r="R13" i="3"/>
  <c r="T13" i="3"/>
  <c r="V13" i="3"/>
  <c r="V12" i="3"/>
  <c r="AB12" i="3" s="1"/>
  <c r="T12" i="3"/>
  <c r="R12" i="3"/>
  <c r="X12" i="3" s="1"/>
  <c r="P12" i="3"/>
  <c r="V26" i="3"/>
  <c r="V27" i="3"/>
  <c r="V28" i="3"/>
  <c r="V29" i="3"/>
  <c r="T26" i="3"/>
  <c r="T27" i="3"/>
  <c r="T28" i="3"/>
  <c r="T29" i="3"/>
  <c r="R26" i="3"/>
  <c r="R27" i="3"/>
  <c r="AB27" i="3" s="1"/>
  <c r="R28" i="3"/>
  <c r="R29" i="3"/>
  <c r="AB29" i="3" s="1"/>
  <c r="P26" i="3"/>
  <c r="AB26" i="3" s="1"/>
  <c r="P27" i="3"/>
  <c r="X27" i="3" s="1"/>
  <c r="Z27" i="3" s="1"/>
  <c r="P28" i="3"/>
  <c r="X28" i="3" s="1"/>
  <c r="P29" i="3"/>
  <c r="X29" i="3" s="1"/>
  <c r="T25" i="3"/>
  <c r="R25" i="3"/>
  <c r="P25" i="3"/>
  <c r="Y30" i="3" l="1"/>
  <c r="Z12" i="3"/>
  <c r="AB18" i="3"/>
  <c r="AB13" i="3"/>
  <c r="AB30" i="3" s="1"/>
  <c r="AA17" i="3"/>
  <c r="AB19" i="3"/>
  <c r="AA22" i="3"/>
  <c r="X26" i="3"/>
  <c r="AB28" i="3"/>
  <c r="AB17" i="3"/>
  <c r="X20" i="3"/>
  <c r="AA20" i="3" s="1"/>
  <c r="AB22" i="3"/>
  <c r="AA26" i="3"/>
  <c r="AA15" i="3"/>
  <c r="AA29" i="3"/>
  <c r="X23" i="3"/>
  <c r="AA18" i="3"/>
  <c r="AA23" i="3"/>
  <c r="AA12" i="3"/>
  <c r="X16" i="3"/>
  <c r="Z16" i="3" s="1"/>
  <c r="Z18" i="3"/>
  <c r="X21" i="3"/>
  <c r="AA27" i="3"/>
  <c r="AA21" i="3"/>
  <c r="AA13" i="3"/>
  <c r="AA19" i="3"/>
  <c r="AA28" i="3"/>
  <c r="Z29" i="3"/>
  <c r="Z28" i="3"/>
  <c r="Z26" i="3"/>
  <c r="Z23" i="3"/>
  <c r="Z22" i="3"/>
  <c r="Z21" i="3"/>
  <c r="Z20" i="3"/>
  <c r="Z19" i="3"/>
  <c r="Z17" i="3"/>
  <c r="Z15" i="3"/>
  <c r="Z13" i="3"/>
  <c r="V25" i="3"/>
  <c r="AB25" i="3" s="1"/>
  <c r="AA16" i="3" l="1"/>
  <c r="X25" i="3"/>
  <c r="Z25" i="3" l="1"/>
  <c r="Z30" i="3" s="1"/>
  <c r="AA25" i="3"/>
  <c r="AA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8150EB12-EFC9-452D-8FB4-22C302995AE3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3335A225-E571-409D-91EA-9EFCD81CBB11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202486C4-5DD1-4F4F-97AC-6C6C3BBE1872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67FEBC70-0C3C-4A5E-B356-7C8F44935FD1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5254614B-1E3E-4581-B17D-89F0B313A747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<sst xmlns="http://schemas.openxmlformats.org/spreadsheetml/2006/main" count="171" uniqueCount="127">
  <si>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</si>
  <si>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</si>
  <si>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</si>
  <si>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</si>
  <si>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</si>
  <si>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</si>
  <si>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</si>
  <si>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</si>
  <si>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</si>
  <si>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</si>
  <si>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</si>
  <si>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</si>
  <si>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</si>
  <si>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</si>
  <si>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</si>
  <si>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</si>
  <si>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</si>
  <si>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</si>
  <si>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</si>
  <si>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</si>
  <si>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</si>
  <si>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</si>
  <si>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</si>
  <si>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</si>
  <si>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</si>
  <si>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</si>
  <si>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</si>
  <si>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</si>
  <si>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</si>
  <si>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</si>
  <si>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</si>
  <si>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</si>
  <si>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</si>
  <si>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</si>
  <si>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</si>
  <si>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</si>
  <si>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</si>
  <si>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</si>
  <si>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</si>
  <si>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</si>
  <si>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</si>
  <si>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</si>
  <si>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</si>
  <si>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</si>
  <si>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</si>
  <si>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</si>
  <si>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</si>
  <si>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Servicios Municipales</t>
  </si>
  <si>
    <t>Base en las necesidades y prioridades institucionales, para establecer metas claras, asignar recursos de manera eficiente y asegurar el cumplimiento de los objetivos establecidos durante el año fiscal</t>
  </si>
  <si>
    <t xml:space="preserve">Entrega de programa </t>
  </si>
  <si>
    <t>Elaborar una propuesta para reglamentar  la prestación  de servicios .</t>
  </si>
  <si>
    <t>Propuesta de reglamento</t>
  </si>
  <si>
    <t>Atención a las solicitudes de limpieza de calles, jardines y plaza cívica del municipio de Santiago de Anaya</t>
  </si>
  <si>
    <t>Brindar atención oportuna a las solicitudes recibidas del municipio, con el objetivo de ofrecer apoyo efectivo mediante la asignación de personal adecuado</t>
  </si>
  <si>
    <t>Jornada de trabajo</t>
  </si>
  <si>
    <t>Brindar atención oportuna a las solicitudes recibidas de diversas comunidades de Santiago de Anaya, con el objetivo de comisionar personal, para realizar mantenimiento y servicio a las instalaciones de servicio público que se encuentren ubicadas en diferentes comunidades del municipio</t>
  </si>
  <si>
    <t>Garantizar el adecuado funcionamiento y conservación de las instalaciones de la Presidencia Municipal mediante la ejecución oportuna de reparaciones y actividades de mantenimiento preventivo y correctivo, asegurando un ambiente seguro, funcional y eficiente para el desarrollo de las actividades</t>
  </si>
  <si>
    <t>Apoyo general a Presidencia Municipal</t>
  </si>
  <si>
    <t>Llevar a cabo la reparación y mantenimiento de las lámparas de alumbrado público del municipio de Santiago de Anaya, con el propósito de garantizar un alumbrado público constante y seguro, mejorando la visibilidad, reduciendo riesgos de accidentes y brindando seguridad a los peatones</t>
  </si>
  <si>
    <t>Entrega de formatos   trimestrales del sistema del control interno institucional</t>
  </si>
  <si>
    <t>Elaborar y entregar formatos del sistema de control interno institucional</t>
  </si>
  <si>
    <t>Reporte</t>
  </si>
  <si>
    <t>Informe</t>
  </si>
  <si>
    <t>Elaborar y presentar anualmente un informe detallado que refleje el estado actual de la Administración Pública Municipal, incluyendo un análisis exhaustivo de las acciones ejecutadas, los resultados obtenidos y las estrategias implementadas para la mejora de los servicios públicos y la gestión municipal</t>
  </si>
  <si>
    <t>Entrega de información de lineamientos de la Guía Consultiva de desempeño</t>
  </si>
  <si>
    <t>JOAQUIN MEJIA GOMEZ</t>
  </si>
  <si>
    <t>Realización y entrega de reporte quincenal sobre las actividades realizadas.</t>
  </si>
  <si>
    <t>Elaboración y presentación quincenal de un informe detallado que resuma las actividades realizadas, los avances alcanzados, los recursos empleados y los resultados obtenidos, con el fin de asegurar la transparencia y el seguimiento efectivo de los compromisos y objetivos establecidos.</t>
  </si>
  <si>
    <t>Apoyos realizados</t>
  </si>
  <si>
    <t xml:space="preserve"> TITULAR DE SERVICIOS MUNICIPALES</t>
  </si>
  <si>
    <t>Rehabilitación de parques, jardines, espacios recreativos y juegos infantiles</t>
  </si>
  <si>
    <t>Reposición de alumbrado público dentro del municipio de Santiago de Anaya</t>
  </si>
  <si>
    <t>Mantenimientos al alumbrado público dentro del municipio de Santiago de Anaya</t>
  </si>
  <si>
    <t>Apoyo a área  de sanidad, salud y zoonosis</t>
  </si>
  <si>
    <t>3. S U P E R V I S I O N   Y    S E G U I M I E N T O</t>
  </si>
  <si>
    <t>Entrega de información de los indicadores asignados  de la guía consultiva de desempeño</t>
  </si>
  <si>
    <t>Entrega de información para el informe  de gobierno  correspondiente a el área de Servicios Públicos Municipales</t>
  </si>
  <si>
    <t>Administración Municipal</t>
  </si>
  <si>
    <t>1. P L A N E A C I O N</t>
  </si>
  <si>
    <t>2. O P E R A C I O N</t>
  </si>
  <si>
    <t>Colocación  de lámparas, focos y fotoceldas  del municipio de Santiago de Anaya, con el propósito de garantizar un alumbrado público constante y seguro, mejorando la visibilidad, reduciendo riesgos de accidentes y brindando seguridad a los peatones</t>
  </si>
  <si>
    <t xml:space="preserve">Luminarias </t>
  </si>
  <si>
    <t>Mantenimientos</t>
  </si>
  <si>
    <t>Reparación y mantenimiento de instalaciones públicas propiedad de este ayuntamiento.</t>
  </si>
  <si>
    <t>Apoyar al área para realizar acciones  en tema de control canino.</t>
  </si>
  <si>
    <t>Intervenir en la construcción y remodelación de jardines y áreas verdes con tendencia hacia la sostenibilidad alineado al Programa Municipal de Infraestructura Verde.</t>
  </si>
  <si>
    <t>Apoyar en la actividades que realicen las diferentes áreas que pertenecen a este Ayuntamiento Municipal.</t>
  </si>
  <si>
    <t>Elaborar el programa operativo anual.</t>
  </si>
  <si>
    <t>Elaborar una propuesta para reglamentar el servicio de alumbrado público, con el propósito de establecer normas claras que promuevan la eficiencia energética, mejoren la seguridad vial y peatonal, y aseguren la sostenibilidad ambiental, contribuyendo al bienestar de la comunidad y optimizando el uso de los recursos públicos.</t>
  </si>
  <si>
    <t>Espacios públicos</t>
  </si>
  <si>
    <t>Reporte de atención a solicitudes del Municipio de Santiago de Anaya (Solicitudes recibidas &amp; Solicitudes atendidas).</t>
  </si>
  <si>
    <t>Visualizar el desempeño y productividad del área de Servicios Municipales.</t>
  </si>
  <si>
    <t>Atención a las solicitudes de limpieza y mantenimiento a las instalaciones de servicio público (espacios públicos) que se encuentran en las diferentes localidades del municipio de Santiago de Anaya</t>
  </si>
  <si>
    <t>Mantenimiento de calles (Re bacheo).</t>
  </si>
  <si>
    <t xml:space="preserve">Realizar el re bacheo de las calles mas afectadas que se encuentran dentro del municipio de  Santiago de Anaya con el fin de restaurar su funcionalidad, mejorar del transito vehicular y peatonal, reduciendo así los riesgo de accidentes causados por baches.    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</si>
  <si>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</si>
  <si>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</si>
  <si>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</si>
  <si>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</si>
  <si>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</si>
  <si>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</si>
  <si>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</si>
  <si>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</si>
  <si>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</si>
  <si>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</si>
  <si>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</si>
  <si>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</si>
  <si>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</si>
  <si>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</si>
  <si>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</si>
  <si>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</si>
  <si>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</si>
  <si>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</si>
  <si>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</si>
  <si>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</si>
  <si>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</si>
  <si>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</si>
  <si>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</si>
  <si>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</si>
  <si>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</si>
  <si>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</si>
  <si>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</si>
  <si>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</si>
  <si>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4. SANTIAGO DE ANAYA CON DESARROLLO INTEGRAL, SOSTENIBLE E INFRAESTRUCTURA TRANSFORMADORA.</t>
  </si>
  <si>
    <t>RESP DIRECTO PARA CUMPLIR ACTIVIDAD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</si>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</sst>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color rgb="FF000000"/>
      <name val="Libre Franklin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28" fillId="0" borderId="0" applyFont="0" applyFill="0" applyBorder="0" applyAlignment="0" applyProtection="0"/>
    <xf numFmtId="0" fontId="31" fillId="0" borderId="2"/>
    <xf numFmtId="0" fontId="2" fillId="0" borderId="2"/>
  </cellStyleXfs>
  <cellXfs count="95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2" borderId="1" xfId="0" applyFont="1" applyFill="1" applyBorder="1"/>
    <xf numFmtId="0" fontId="12" fillId="0" borderId="0" xfId="0" applyFont="1"/>
    <xf numFmtId="0" fontId="9" fillId="0" borderId="0" xfId="0" applyFont="1"/>
    <xf numFmtId="0" fontId="10" fillId="0" borderId="0" xfId="0" applyFont="1"/>
    <xf numFmtId="0" fontId="10" fillId="2" borderId="1" xfId="0" applyFont="1" applyFill="1" applyBorder="1"/>
    <xf numFmtId="0" fontId="13" fillId="0" borderId="0" xfId="0" applyFont="1"/>
    <xf numFmtId="0" fontId="14" fillId="2" borderId="1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24" fillId="0" borderId="0" xfId="0" applyFont="1"/>
    <xf numFmtId="9" fontId="3" fillId="0" borderId="0" xfId="0" applyNumberFormat="1" applyFont="1"/>
    <xf numFmtId="0" fontId="25" fillId="0" borderId="0" xfId="0" applyFont="1"/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1" fillId="0" borderId="0" xfId="0" applyFont="1"/>
    <xf numFmtId="0" fontId="34" fillId="3" borderId="3" xfId="0" applyFont="1" applyFill="1" applyBorder="1" applyAlignment="1">
      <alignment horizontal="center" vertical="center" wrapText="1"/>
    </xf>
    <xf numFmtId="0" fontId="32" fillId="0" borderId="3" xfId="2" applyFont="1" applyBorder="1" applyAlignment="1" applyProtection="1">
      <alignment horizontal="center" vertical="center"/>
      <protection locked="0"/>
    </xf>
    <xf numFmtId="9" fontId="32" fillId="0" borderId="3" xfId="1" applyFont="1" applyFill="1" applyBorder="1" applyAlignment="1" applyProtection="1">
      <alignment horizontal="center" vertical="center" wrapText="1"/>
      <protection locked="0"/>
    </xf>
    <xf numFmtId="0" fontId="32" fillId="8" borderId="3" xfId="2" applyFont="1" applyFill="1" applyBorder="1" applyAlignment="1">
      <alignment horizontal="center" vertical="center" wrapText="1"/>
    </xf>
    <xf numFmtId="9" fontId="32" fillId="8" borderId="3" xfId="1" applyFont="1" applyFill="1" applyBorder="1" applyAlignment="1">
      <alignment horizontal="center" vertical="center" wrapText="1"/>
    </xf>
    <xf numFmtId="9" fontId="35" fillId="8" borderId="3" xfId="1" applyFont="1" applyFill="1" applyBorder="1" applyAlignment="1">
      <alignment horizontal="center" vertical="center" wrapText="1"/>
    </xf>
    <xf numFmtId="0" fontId="36" fillId="0" borderId="2" xfId="3" applyFont="1" applyAlignment="1">
      <alignment horizontal="left" vertical="center"/>
    </xf>
    <xf numFmtId="0" fontId="2" fillId="0" borderId="2" xfId="3" applyAlignment="1">
      <alignment horizontal="left" vertical="center" wrapText="1"/>
    </xf>
    <xf numFmtId="0" fontId="36" fillId="0" borderId="2" xfId="3" applyFont="1" applyAlignment="1">
      <alignment horizontal="left" vertical="center" wrapText="1"/>
    </xf>
    <xf numFmtId="0" fontId="2" fillId="0" borderId="2" xfId="3" applyAlignment="1">
      <alignment horizontal="left" vertical="center"/>
    </xf>
    <xf numFmtId="0" fontId="39" fillId="9" borderId="9" xfId="3" applyFont="1" applyFill="1" applyBorder="1" applyAlignment="1">
      <alignment horizontal="center" vertical="center" wrapText="1"/>
    </xf>
    <xf numFmtId="0" fontId="29" fillId="9" borderId="9" xfId="3" applyFont="1" applyFill="1" applyBorder="1" applyAlignment="1">
      <alignment horizontal="center" vertical="center" wrapText="1"/>
    </xf>
    <xf numFmtId="0" fontId="39" fillId="9" borderId="9" xfId="2" applyFont="1" applyFill="1" applyBorder="1" applyAlignment="1" applyProtection="1">
      <alignment horizontal="center" vertical="center" wrapText="1"/>
      <protection locked="0"/>
    </xf>
    <xf numFmtId="0" fontId="2" fillId="0" borderId="2" xfId="3" applyAlignment="1">
      <alignment horizontal="center" vertical="center" wrapText="1"/>
    </xf>
    <xf numFmtId="0" fontId="39" fillId="10" borderId="10" xfId="2" applyFont="1" applyFill="1" applyBorder="1" applyAlignment="1" applyProtection="1">
      <alignment horizontal="left" vertical="center" wrapText="1"/>
      <protection locked="0"/>
    </xf>
    <xf numFmtId="0" fontId="2" fillId="0" borderId="11" xfId="3" applyBorder="1" applyAlignment="1">
      <alignment horizontal="left" vertical="center" wrapText="1"/>
    </xf>
    <xf numFmtId="0" fontId="31" fillId="11" borderId="12" xfId="2" applyFill="1" applyBorder="1" applyAlignment="1" applyProtection="1">
      <alignment horizontal="left" vertical="center" wrapText="1"/>
      <protection locked="0"/>
    </xf>
    <xf numFmtId="0" fontId="39" fillId="10" borderId="13" xfId="2" applyFont="1" applyFill="1" applyBorder="1" applyAlignment="1" applyProtection="1">
      <alignment horizontal="left" vertical="center" wrapText="1"/>
      <protection locked="0"/>
    </xf>
    <xf numFmtId="0" fontId="2" fillId="0" borderId="14" xfId="3" applyBorder="1" applyAlignment="1">
      <alignment horizontal="left" vertical="center" wrapText="1"/>
    </xf>
    <xf numFmtId="0" fontId="31" fillId="11" borderId="15" xfId="2" applyFill="1" applyBorder="1" applyAlignment="1" applyProtection="1">
      <alignment horizontal="left" vertical="center" wrapText="1"/>
      <protection locked="0"/>
    </xf>
    <xf numFmtId="0" fontId="31" fillId="11" borderId="15" xfId="2" quotePrefix="1" applyFill="1" applyBorder="1" applyAlignment="1" applyProtection="1">
      <alignment horizontal="left" vertical="center" wrapText="1"/>
      <protection locked="0"/>
    </xf>
    <xf numFmtId="0" fontId="41" fillId="10" borderId="13" xfId="3" applyFont="1" applyFill="1" applyBorder="1" applyAlignment="1">
      <alignment horizontal="left" vertical="center" indent="2"/>
    </xf>
    <xf numFmtId="0" fontId="36" fillId="8" borderId="15" xfId="3" applyFont="1" applyFill="1" applyBorder="1" applyAlignment="1">
      <alignment horizontal="left" vertical="center" wrapText="1"/>
    </xf>
    <xf numFmtId="0" fontId="36" fillId="12" borderId="15" xfId="3" applyFont="1" applyFill="1" applyBorder="1" applyAlignment="1">
      <alignment horizontal="left" vertical="center" wrapText="1"/>
    </xf>
    <xf numFmtId="0" fontId="42" fillId="8" borderId="15" xfId="3" applyFont="1" applyFill="1" applyBorder="1" applyAlignment="1">
      <alignment horizontal="left" vertical="center" wrapText="1"/>
    </xf>
    <xf numFmtId="0" fontId="39" fillId="10" borderId="16" xfId="2" applyFont="1" applyFill="1" applyBorder="1" applyAlignment="1" applyProtection="1">
      <alignment horizontal="left" vertical="center" wrapText="1"/>
      <protection locked="0"/>
    </xf>
    <xf numFmtId="0" fontId="2" fillId="0" borderId="17" xfId="3" applyBorder="1" applyAlignment="1">
      <alignment horizontal="left" vertical="center" wrapText="1"/>
    </xf>
    <xf numFmtId="0" fontId="42" fillId="8" borderId="18" xfId="3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22" fillId="0" borderId="0" xfId="0" applyFont="1" applyAlignment="1">
      <alignment horizontal="left"/>
    </xf>
    <xf numFmtId="0" fontId="2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3" fillId="0" borderId="0" xfId="0" applyFont="1" applyAlignment="1">
      <alignment horizontal="right"/>
    </xf>
    <xf numFmtId="0" fontId="24" fillId="0" borderId="2" xfId="0" applyFont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32" fillId="8" borderId="6" xfId="2" applyFont="1" applyFill="1" applyBorder="1" applyAlignment="1" applyProtection="1">
      <alignment horizontal="center" vertical="center" wrapText="1"/>
      <protection locked="0"/>
    </xf>
    <xf numFmtId="0" fontId="32" fillId="8" borderId="7" xfId="2" applyFont="1" applyFill="1" applyBorder="1" applyAlignment="1" applyProtection="1">
      <alignment horizontal="center" vertical="center" wrapText="1"/>
      <protection locked="0"/>
    </xf>
    <xf numFmtId="0" fontId="33" fillId="8" borderId="3" xfId="2" applyFont="1" applyFill="1" applyBorder="1" applyAlignment="1" applyProtection="1">
      <alignment horizontal="center" vertical="center" wrapText="1"/>
      <protection locked="0"/>
    </xf>
    <xf numFmtId="0" fontId="31" fillId="0" borderId="19" xfId="2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20" fillId="0" borderId="3" xfId="0" applyFont="1" applyBorder="1"/>
    <xf numFmtId="0" fontId="27" fillId="0" borderId="0" xfId="0" applyFont="1"/>
    <xf numFmtId="0" fontId="26" fillId="0" borderId="0" xfId="0" applyFont="1" applyAlignment="1">
      <alignment horizontal="left"/>
    </xf>
    <xf numFmtId="0" fontId="26" fillId="0" borderId="2" xfId="0" applyFont="1" applyBorder="1" applyAlignment="1">
      <alignment horizontal="center"/>
    </xf>
    <xf numFmtId="0" fontId="37" fillId="9" borderId="6" xfId="2" applyFont="1" applyFill="1" applyBorder="1" applyAlignment="1" applyProtection="1">
      <alignment horizontal="center" vertical="center" wrapText="1"/>
      <protection locked="0"/>
    </xf>
    <xf numFmtId="0" fontId="37" fillId="9" borderId="7" xfId="2" applyFont="1" applyFill="1" applyBorder="1" applyAlignment="1" applyProtection="1">
      <alignment horizontal="center" vertical="center" wrapText="1"/>
      <protection locked="0"/>
    </xf>
    <xf numFmtId="0" fontId="38" fillId="0" borderId="8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7478BC8E-9555-4696-B2E7-ACE2397B7749}"/>
    <cellStyle name="Normal 3" xfId="3" xr:uid="{5F0A791D-BECE-40C2-9911-263AAB992B52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47624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42602" y="47624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C997"/>
  <sheetViews>
    <sheetView tabSelected="1" showWhiteSpace="0" view="pageLayout" topLeftCell="C27" zoomScale="60" zoomScaleNormal="55" zoomScaleSheetLayoutView="85" zoomScalePageLayoutView="60" workbookViewId="0">
      <selection activeCell="AB30" sqref="AB30"/>
    </sheetView>
  </sheetViews>
  <sheetFormatPr baseColWidth="10" defaultColWidth="14.42578125" defaultRowHeight="15" customHeight="1" x14ac:dyDescent="0.25"/>
  <cols>
    <col min="1" max="1" width="46.140625" customWidth="1"/>
    <col min="2" max="2" width="57.28515625" customWidth="1"/>
    <col min="3" max="3" width="21.85546875" customWidth="1"/>
    <col min="4" max="5" width="4.5703125" customWidth="1"/>
    <col min="6" max="6" width="8.140625" customWidth="1"/>
    <col min="7" max="7" width="6.42578125" customWidth="1"/>
    <col min="8" max="8" width="4.7109375" customWidth="1"/>
    <col min="9" max="9" width="5.42578125" customWidth="1"/>
    <col min="10" max="10" width="4.7109375" customWidth="1"/>
    <col min="11" max="11" width="5.42578125" customWidth="1"/>
    <col min="12" max="12" width="4.85546875" customWidth="1"/>
    <col min="13" max="13" width="6.28515625" customWidth="1"/>
    <col min="14" max="14" width="4.7109375" customWidth="1"/>
    <col min="15" max="15" width="7.1406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4" width="11.42578125" customWidth="1"/>
    <col min="25" max="26" width="9" customWidth="1"/>
    <col min="27" max="28" width="13.7109375" customWidth="1"/>
    <col min="29" max="29" width="14.42578125" style="69"/>
  </cols>
  <sheetData>
    <row r="1" spans="1:29" ht="23.25" x14ac:dyDescent="0.45">
      <c r="A1" s="74" t="s">
        <v>44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</row>
    <row r="2" spans="1:29" ht="23.25" x14ac:dyDescent="0.45">
      <c r="A2" s="28"/>
      <c r="B2" s="40"/>
      <c r="C2" s="4" t="s">
        <v>123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9" ht="23.25" x14ac:dyDescent="0.45">
      <c r="A3" s="74" t="s">
        <v>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</row>
    <row r="4" spans="1:29" ht="23.25" x14ac:dyDescent="0.45">
      <c r="A4" s="74" t="s">
        <v>43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</row>
    <row r="5" spans="1:29" ht="23.25" x14ac:dyDescent="0.45">
      <c r="A5" s="76" t="s">
        <v>1</v>
      </c>
      <c r="B5" s="75"/>
      <c r="C5" s="72" t="s">
        <v>77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4"/>
      <c r="R5" s="4"/>
      <c r="S5" s="4"/>
      <c r="T5" s="4"/>
      <c r="U5" s="33"/>
      <c r="V5" s="4"/>
      <c r="W5" s="4"/>
      <c r="X5" s="4"/>
      <c r="Y5" s="4"/>
      <c r="Z5" s="4"/>
      <c r="AA5" s="34"/>
      <c r="AB5" s="34"/>
    </row>
    <row r="6" spans="1:29" ht="23.25" x14ac:dyDescent="0.45">
      <c r="A6" s="34"/>
      <c r="B6" s="1" t="s">
        <v>2</v>
      </c>
      <c r="C6" s="72" t="s">
        <v>47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4"/>
      <c r="S6" s="4"/>
      <c r="T6" s="4"/>
      <c r="U6" s="33"/>
      <c r="V6" s="4" t="s">
        <v>3</v>
      </c>
      <c r="W6" s="4"/>
      <c r="X6" s="4"/>
      <c r="Y6" s="4" t="s">
        <v>4</v>
      </c>
      <c r="Z6" s="4"/>
      <c r="AA6" s="34"/>
      <c r="AB6" s="34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80" t="s">
        <v>5</v>
      </c>
      <c r="B8" s="80" t="s">
        <v>6</v>
      </c>
      <c r="C8" s="80" t="s">
        <v>7</v>
      </c>
      <c r="D8" s="70" t="s">
        <v>8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1" t="s">
        <v>9</v>
      </c>
      <c r="Q8" s="82"/>
      <c r="R8" s="82"/>
      <c r="S8" s="82"/>
      <c r="T8" s="82"/>
      <c r="U8" s="82"/>
      <c r="V8" s="82"/>
      <c r="W8" s="82"/>
      <c r="X8" s="80" t="s">
        <v>10</v>
      </c>
      <c r="Y8" s="80"/>
      <c r="Z8" s="71"/>
      <c r="AA8" s="71"/>
      <c r="AB8" s="71"/>
    </row>
    <row r="9" spans="1:29" ht="50.25" customHeight="1" x14ac:dyDescent="0.25">
      <c r="A9" s="71"/>
      <c r="B9" s="71"/>
      <c r="C9" s="71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81" t="s">
        <v>23</v>
      </c>
      <c r="Q9" s="82"/>
      <c r="R9" s="81" t="s">
        <v>24</v>
      </c>
      <c r="S9" s="82"/>
      <c r="T9" s="81" t="s">
        <v>25</v>
      </c>
      <c r="U9" s="82"/>
      <c r="V9" s="81" t="s">
        <v>26</v>
      </c>
      <c r="W9" s="82"/>
      <c r="X9" s="83" t="s">
        <v>27</v>
      </c>
      <c r="Y9" s="83" t="s">
        <v>95</v>
      </c>
      <c r="Z9" s="83" t="s">
        <v>96</v>
      </c>
      <c r="AA9" s="83" t="s">
        <v>97</v>
      </c>
      <c r="AB9" s="83" t="s">
        <v>98</v>
      </c>
      <c r="AC9" s="84" t="s">
        <v>124</v>
      </c>
    </row>
    <row r="10" spans="1:29" ht="16.5" x14ac:dyDescent="0.25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29" t="s">
        <v>28</v>
      </c>
      <c r="Q10" s="41" t="s">
        <v>29</v>
      </c>
      <c r="R10" s="29" t="s">
        <v>28</v>
      </c>
      <c r="S10" s="41" t="s">
        <v>29</v>
      </c>
      <c r="T10" s="29" t="s">
        <v>28</v>
      </c>
      <c r="U10" s="41" t="s">
        <v>29</v>
      </c>
      <c r="V10" s="29" t="s">
        <v>28</v>
      </c>
      <c r="W10" s="41" t="s">
        <v>29</v>
      </c>
      <c r="X10" s="83"/>
      <c r="Y10" s="83"/>
      <c r="Z10" s="83"/>
      <c r="AA10" s="83"/>
      <c r="AB10" s="83"/>
      <c r="AC10" s="84"/>
    </row>
    <row r="11" spans="1:29" ht="30" customHeight="1" x14ac:dyDescent="0.25">
      <c r="A11" s="78" t="s">
        <v>78</v>
      </c>
      <c r="B11" s="79"/>
      <c r="C11" s="79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</row>
    <row r="12" spans="1:29" ht="101.25" x14ac:dyDescent="0.25">
      <c r="A12" s="31" t="s">
        <v>87</v>
      </c>
      <c r="B12" s="31" t="s">
        <v>48</v>
      </c>
      <c r="C12" s="32" t="s">
        <v>49</v>
      </c>
      <c r="D12" s="30">
        <v>1</v>
      </c>
      <c r="E12" s="16">
        <v>0</v>
      </c>
      <c r="F12" s="17">
        <v>0</v>
      </c>
      <c r="G12" s="18">
        <v>0</v>
      </c>
      <c r="H12" s="18">
        <v>0</v>
      </c>
      <c r="I12" s="18">
        <v>0</v>
      </c>
      <c r="J12" s="19">
        <v>0</v>
      </c>
      <c r="K12" s="19">
        <v>0</v>
      </c>
      <c r="L12" s="19">
        <v>0</v>
      </c>
      <c r="M12" s="20">
        <v>0</v>
      </c>
      <c r="N12" s="20">
        <v>0</v>
      </c>
      <c r="O12" s="20">
        <v>0</v>
      </c>
      <c r="P12" s="21">
        <f>SUM(D12:F12)</f>
        <v>1</v>
      </c>
      <c r="Q12" s="21">
        <v>0</v>
      </c>
      <c r="R12" s="22">
        <f>SUM(G12:I12)</f>
        <v>0</v>
      </c>
      <c r="S12" s="22"/>
      <c r="T12" s="23">
        <f>SUM(J12:L12)</f>
        <v>0</v>
      </c>
      <c r="U12" s="23"/>
      <c r="V12" s="24">
        <f>SUM(M12:O12)</f>
        <v>0</v>
      </c>
      <c r="W12" s="24"/>
      <c r="X12" s="42">
        <f>P12+R12+T12+V12</f>
        <v>1</v>
      </c>
      <c r="Y12" s="42">
        <f>Q12+S12+U12+W12</f>
        <v>0</v>
      </c>
      <c r="Z12" s="43">
        <f>Y12/X12</f>
        <v>0</v>
      </c>
      <c r="AA12" s="42">
        <f>IF(Y12&gt;X12,X12,Y12)</f>
        <v>0</v>
      </c>
      <c r="AB12" s="43" t="str">
        <f>IF(IFERROR(SUM((Q12&gt;0),(S12&gt;0),(U12&gt;0),(W12&gt;0))/SUM((P12&gt;0),(R12&gt;0),(T12&gt;0),(V12&gt;0)),0)&gt;=51%,"SI","NO")</f>
        <v>NO</v>
      </c>
      <c r="AC12" s="69" t="s">
        <v>125</v>
      </c>
    </row>
    <row r="13" spans="1:29" ht="141.75" x14ac:dyDescent="0.25">
      <c r="A13" s="31" t="s">
        <v>50</v>
      </c>
      <c r="B13" s="31" t="s">
        <v>88</v>
      </c>
      <c r="C13" s="32" t="s">
        <v>51</v>
      </c>
      <c r="D13" s="30">
        <v>0</v>
      </c>
      <c r="E13" s="16">
        <v>0</v>
      </c>
      <c r="F13" s="17">
        <v>0</v>
      </c>
      <c r="G13" s="18">
        <v>0</v>
      </c>
      <c r="H13" s="18">
        <v>0</v>
      </c>
      <c r="I13" s="18">
        <v>1</v>
      </c>
      <c r="J13" s="19">
        <v>0</v>
      </c>
      <c r="K13" s="19">
        <v>0</v>
      </c>
      <c r="L13" s="19">
        <v>0</v>
      </c>
      <c r="M13" s="20">
        <v>0</v>
      </c>
      <c r="N13" s="20">
        <v>0</v>
      </c>
      <c r="O13" s="20">
        <v>0</v>
      </c>
      <c r="P13" s="21">
        <f>SUM(D13:F13)</f>
        <v>0</v>
      </c>
      <c r="Q13" s="21">
        <v>0</v>
      </c>
      <c r="R13" s="22">
        <f>SUM(G13:I13)</f>
        <v>1</v>
      </c>
      <c r="S13" s="22"/>
      <c r="T13" s="23">
        <f>SUM(J13:L13)</f>
        <v>0</v>
      </c>
      <c r="U13" s="23"/>
      <c r="V13" s="24">
        <f>SUM(M13:O13)</f>
        <v>0</v>
      </c>
      <c r="W13" s="24"/>
      <c r="X13" s="42">
        <f>P13+R13+T13+V13</f>
        <v>1</v>
      </c>
      <c r="Y13" s="42">
        <f>Q13+S13+U13+W13</f>
        <v>0</v>
      </c>
      <c r="Z13" s="43">
        <f>Y13/X13</f>
        <v>0</v>
      </c>
      <c r="AA13" s="42">
        <f>IF(Y13&gt;X13,X13,Y13)</f>
        <v>0</v>
      </c>
      <c r="AB13" s="43" t="str">
        <f>IF(IFERROR(SUM((Q13&gt;0),(S13&gt;0),(U13&gt;0),(W13&gt;0))/SUM((P13&gt;0),(R13&gt;0),(T13&gt;0),(V13&gt;0)),0)&gt;=51%,"SI","NO")</f>
        <v>NO</v>
      </c>
      <c r="AC13" s="69" t="s">
        <v>125</v>
      </c>
    </row>
    <row r="14" spans="1:29" ht="30" customHeight="1" x14ac:dyDescent="0.4">
      <c r="A14" s="87" t="s">
        <v>79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29" ht="81" x14ac:dyDescent="0.25">
      <c r="A15" s="32" t="s">
        <v>52</v>
      </c>
      <c r="B15" s="32" t="s">
        <v>53</v>
      </c>
      <c r="C15" s="32" t="s">
        <v>54</v>
      </c>
      <c r="D15" s="16">
        <v>15</v>
      </c>
      <c r="E15" s="16">
        <v>15</v>
      </c>
      <c r="F15" s="16">
        <v>15</v>
      </c>
      <c r="G15" s="18">
        <v>15</v>
      </c>
      <c r="H15" s="18">
        <v>15</v>
      </c>
      <c r="I15" s="18">
        <v>15</v>
      </c>
      <c r="J15" s="19">
        <v>15</v>
      </c>
      <c r="K15" s="19">
        <v>15</v>
      </c>
      <c r="L15" s="19">
        <v>15</v>
      </c>
      <c r="M15" s="20">
        <v>15</v>
      </c>
      <c r="N15" s="20">
        <v>15</v>
      </c>
      <c r="O15" s="20">
        <v>15</v>
      </c>
      <c r="P15" s="21">
        <f>SUM(D15:F15)</f>
        <v>45</v>
      </c>
      <c r="Q15" s="21">
        <v>0</v>
      </c>
      <c r="R15" s="22">
        <f t="shared" ref="R15:R23" si="0">SUM(G15:I15)</f>
        <v>45</v>
      </c>
      <c r="S15" s="22"/>
      <c r="T15" s="23">
        <f t="shared" ref="T15:T23" si="1">SUM(J15:L15)</f>
        <v>45</v>
      </c>
      <c r="U15" s="23"/>
      <c r="V15" s="24">
        <f t="shared" ref="V15:V23" si="2">SUM(M15:O15)</f>
        <v>45</v>
      </c>
      <c r="W15" s="24"/>
      <c r="X15" s="42">
        <f t="shared" ref="X15:X23" si="3">P15+R15+T15+V15</f>
        <v>180</v>
      </c>
      <c r="Y15" s="42">
        <f t="shared" ref="Y15:Y23" si="4">Q15+S15+U15+W15</f>
        <v>0</v>
      </c>
      <c r="Z15" s="43">
        <f t="shared" ref="Z15:Z23" si="5">Y15/X15</f>
        <v>0</v>
      </c>
      <c r="AA15" s="42">
        <f t="shared" ref="AA15:AA23" si="6">IF(Y15&gt;X15,X15,Y15)</f>
        <v>0</v>
      </c>
      <c r="AB15" s="43" t="str">
        <f t="shared" ref="AB15:AB23" si="7">IF(IFERROR(SUM((Q15&gt;0),(S15&gt;0),(U15&gt;0),(W15&gt;0))/SUM((P15&gt;0),(R15&gt;0),(T15&gt;0),(V15&gt;0)),0)&gt;=51%,"SI","NO")</f>
        <v>NO</v>
      </c>
      <c r="AC15" s="69" t="s">
        <v>126</v>
      </c>
    </row>
    <row r="16" spans="1:29" ht="121.5" x14ac:dyDescent="0.25">
      <c r="A16" s="32" t="s">
        <v>92</v>
      </c>
      <c r="B16" s="32" t="s">
        <v>55</v>
      </c>
      <c r="C16" s="32" t="s">
        <v>89</v>
      </c>
      <c r="D16" s="16">
        <v>0</v>
      </c>
      <c r="E16" s="16">
        <v>5</v>
      </c>
      <c r="F16" s="16">
        <v>3</v>
      </c>
      <c r="G16" s="18">
        <v>3</v>
      </c>
      <c r="H16" s="18">
        <v>5</v>
      </c>
      <c r="I16" s="18">
        <v>5</v>
      </c>
      <c r="J16" s="19">
        <v>5</v>
      </c>
      <c r="K16" s="19">
        <v>5</v>
      </c>
      <c r="L16" s="19">
        <v>5</v>
      </c>
      <c r="M16" s="20">
        <v>5</v>
      </c>
      <c r="N16" s="20">
        <v>5</v>
      </c>
      <c r="O16" s="20">
        <v>2</v>
      </c>
      <c r="P16" s="21">
        <f t="shared" ref="P16:P18" si="8">SUM(D16:F16)</f>
        <v>8</v>
      </c>
      <c r="Q16" s="21">
        <v>0</v>
      </c>
      <c r="R16" s="22">
        <f t="shared" si="0"/>
        <v>13</v>
      </c>
      <c r="S16" s="22"/>
      <c r="T16" s="23">
        <f t="shared" si="1"/>
        <v>15</v>
      </c>
      <c r="U16" s="23"/>
      <c r="V16" s="24">
        <f t="shared" si="2"/>
        <v>12</v>
      </c>
      <c r="W16" s="24"/>
      <c r="X16" s="42">
        <f t="shared" si="3"/>
        <v>48</v>
      </c>
      <c r="Y16" s="42">
        <f t="shared" si="4"/>
        <v>0</v>
      </c>
      <c r="Z16" s="43">
        <f t="shared" si="5"/>
        <v>0</v>
      </c>
      <c r="AA16" s="42">
        <f t="shared" si="6"/>
        <v>0</v>
      </c>
      <c r="AB16" s="43" t="str">
        <f t="shared" si="7"/>
        <v>NO</v>
      </c>
      <c r="AC16" s="69" t="s">
        <v>126</v>
      </c>
    </row>
    <row r="17" spans="1:29" ht="141.75" x14ac:dyDescent="0.25">
      <c r="A17" s="32" t="s">
        <v>83</v>
      </c>
      <c r="B17" s="32" t="s">
        <v>56</v>
      </c>
      <c r="C17" s="32" t="s">
        <v>54</v>
      </c>
      <c r="D17" s="16">
        <v>2</v>
      </c>
      <c r="E17" s="16">
        <v>2</v>
      </c>
      <c r="F17" s="16">
        <v>2</v>
      </c>
      <c r="G17" s="18">
        <v>2</v>
      </c>
      <c r="H17" s="18">
        <v>2</v>
      </c>
      <c r="I17" s="18">
        <v>2</v>
      </c>
      <c r="J17" s="19">
        <v>2</v>
      </c>
      <c r="K17" s="19">
        <v>2</v>
      </c>
      <c r="L17" s="19">
        <v>2</v>
      </c>
      <c r="M17" s="20">
        <v>2</v>
      </c>
      <c r="N17" s="20">
        <v>2</v>
      </c>
      <c r="O17" s="20">
        <v>2</v>
      </c>
      <c r="P17" s="21">
        <f t="shared" si="8"/>
        <v>6</v>
      </c>
      <c r="Q17" s="21">
        <v>0</v>
      </c>
      <c r="R17" s="22">
        <f t="shared" si="0"/>
        <v>6</v>
      </c>
      <c r="S17" s="22"/>
      <c r="T17" s="23">
        <f t="shared" si="1"/>
        <v>6</v>
      </c>
      <c r="U17" s="23"/>
      <c r="V17" s="24">
        <f t="shared" si="2"/>
        <v>6</v>
      </c>
      <c r="W17" s="24"/>
      <c r="X17" s="42">
        <f t="shared" si="3"/>
        <v>24</v>
      </c>
      <c r="Y17" s="42">
        <f t="shared" si="4"/>
        <v>0</v>
      </c>
      <c r="Z17" s="43">
        <f t="shared" si="5"/>
        <v>0</v>
      </c>
      <c r="AA17" s="42">
        <f t="shared" si="6"/>
        <v>0</v>
      </c>
      <c r="AB17" s="43" t="str">
        <f t="shared" si="7"/>
        <v>NO</v>
      </c>
      <c r="AC17" s="69" t="s">
        <v>125</v>
      </c>
    </row>
    <row r="18" spans="1:29" ht="121.5" x14ac:dyDescent="0.25">
      <c r="A18" s="32" t="s">
        <v>93</v>
      </c>
      <c r="B18" s="32" t="s">
        <v>94</v>
      </c>
      <c r="C18" s="32" t="s">
        <v>54</v>
      </c>
      <c r="D18" s="16">
        <v>0</v>
      </c>
      <c r="E18" s="16">
        <v>0</v>
      </c>
      <c r="F18" s="16">
        <v>0</v>
      </c>
      <c r="G18" s="18">
        <v>0</v>
      </c>
      <c r="H18" s="18">
        <v>0</v>
      </c>
      <c r="I18" s="18">
        <v>0</v>
      </c>
      <c r="J18" s="19">
        <v>0</v>
      </c>
      <c r="K18" s="19">
        <v>1</v>
      </c>
      <c r="L18" s="19">
        <v>0</v>
      </c>
      <c r="M18" s="20">
        <v>0</v>
      </c>
      <c r="N18" s="20">
        <v>1</v>
      </c>
      <c r="O18" s="20">
        <v>0</v>
      </c>
      <c r="P18" s="21">
        <f t="shared" si="8"/>
        <v>0</v>
      </c>
      <c r="Q18" s="21">
        <v>0</v>
      </c>
      <c r="R18" s="22">
        <f t="shared" si="0"/>
        <v>0</v>
      </c>
      <c r="S18" s="22"/>
      <c r="T18" s="23">
        <f t="shared" si="1"/>
        <v>1</v>
      </c>
      <c r="U18" s="23"/>
      <c r="V18" s="24">
        <f t="shared" si="2"/>
        <v>1</v>
      </c>
      <c r="W18" s="24"/>
      <c r="X18" s="42">
        <f t="shared" si="3"/>
        <v>2</v>
      </c>
      <c r="Y18" s="42">
        <f t="shared" si="4"/>
        <v>0</v>
      </c>
      <c r="Z18" s="43">
        <f t="shared" si="5"/>
        <v>0</v>
      </c>
      <c r="AA18" s="42">
        <f t="shared" si="6"/>
        <v>0</v>
      </c>
      <c r="AB18" s="43" t="str">
        <f t="shared" si="7"/>
        <v>NO</v>
      </c>
      <c r="AC18" s="69" t="s">
        <v>126</v>
      </c>
    </row>
    <row r="19" spans="1:29" ht="121.5" x14ac:dyDescent="0.25">
      <c r="A19" s="32" t="s">
        <v>71</v>
      </c>
      <c r="B19" s="32" t="s">
        <v>80</v>
      </c>
      <c r="C19" s="32" t="s">
        <v>81</v>
      </c>
      <c r="D19" s="16">
        <v>0</v>
      </c>
      <c r="E19" s="16">
        <v>0</v>
      </c>
      <c r="F19" s="16">
        <v>0</v>
      </c>
      <c r="G19" s="18">
        <v>46</v>
      </c>
      <c r="H19" s="18">
        <v>44</v>
      </c>
      <c r="I19" s="18">
        <v>44</v>
      </c>
      <c r="J19" s="19">
        <v>46</v>
      </c>
      <c r="K19" s="19">
        <v>44</v>
      </c>
      <c r="L19" s="19">
        <v>44</v>
      </c>
      <c r="M19" s="20">
        <v>44</v>
      </c>
      <c r="N19" s="20">
        <v>44</v>
      </c>
      <c r="O19" s="20">
        <v>44</v>
      </c>
      <c r="P19" s="21">
        <f>SUM(D19:F19)</f>
        <v>0</v>
      </c>
      <c r="Q19" s="21">
        <v>0</v>
      </c>
      <c r="R19" s="22">
        <f t="shared" si="0"/>
        <v>134</v>
      </c>
      <c r="S19" s="22"/>
      <c r="T19" s="23">
        <f t="shared" si="1"/>
        <v>134</v>
      </c>
      <c r="U19" s="23"/>
      <c r="V19" s="24">
        <f t="shared" si="2"/>
        <v>132</v>
      </c>
      <c r="W19" s="24"/>
      <c r="X19" s="42">
        <f t="shared" si="3"/>
        <v>400</v>
      </c>
      <c r="Y19" s="42">
        <f t="shared" si="4"/>
        <v>0</v>
      </c>
      <c r="Z19" s="43">
        <f t="shared" si="5"/>
        <v>0</v>
      </c>
      <c r="AA19" s="42">
        <f t="shared" si="6"/>
        <v>0</v>
      </c>
      <c r="AB19" s="43" t="str">
        <f t="shared" si="7"/>
        <v>NO</v>
      </c>
      <c r="AC19" s="69" t="s">
        <v>126</v>
      </c>
    </row>
    <row r="20" spans="1:29" ht="121.5" x14ac:dyDescent="0.25">
      <c r="A20" s="32" t="s">
        <v>72</v>
      </c>
      <c r="B20" s="32" t="s">
        <v>58</v>
      </c>
      <c r="C20" s="32" t="s">
        <v>82</v>
      </c>
      <c r="D20" s="16">
        <v>54</v>
      </c>
      <c r="E20" s="16">
        <v>54</v>
      </c>
      <c r="F20" s="16">
        <v>55</v>
      </c>
      <c r="G20" s="18">
        <v>55</v>
      </c>
      <c r="H20" s="18">
        <v>54</v>
      </c>
      <c r="I20" s="18">
        <v>54</v>
      </c>
      <c r="J20" s="19">
        <v>54</v>
      </c>
      <c r="K20" s="19">
        <v>54</v>
      </c>
      <c r="L20" s="19">
        <v>54</v>
      </c>
      <c r="M20" s="20">
        <v>54</v>
      </c>
      <c r="N20" s="20">
        <v>54</v>
      </c>
      <c r="O20" s="20">
        <v>54</v>
      </c>
      <c r="P20" s="21">
        <f t="shared" ref="P20" si="9">SUM(D20:F20)</f>
        <v>163</v>
      </c>
      <c r="Q20" s="21">
        <v>0</v>
      </c>
      <c r="R20" s="22">
        <f t="shared" si="0"/>
        <v>163</v>
      </c>
      <c r="S20" s="22"/>
      <c r="T20" s="23">
        <f t="shared" si="1"/>
        <v>162</v>
      </c>
      <c r="U20" s="23"/>
      <c r="V20" s="24">
        <f t="shared" si="2"/>
        <v>162</v>
      </c>
      <c r="W20" s="24"/>
      <c r="X20" s="42">
        <f t="shared" si="3"/>
        <v>650</v>
      </c>
      <c r="Y20" s="42">
        <f t="shared" si="4"/>
        <v>0</v>
      </c>
      <c r="Z20" s="43">
        <f t="shared" si="5"/>
        <v>0</v>
      </c>
      <c r="AA20" s="42">
        <f t="shared" si="6"/>
        <v>0</v>
      </c>
      <c r="AB20" s="43" t="str">
        <f t="shared" si="7"/>
        <v>NO</v>
      </c>
      <c r="AC20" s="69" t="s">
        <v>126</v>
      </c>
    </row>
    <row r="21" spans="1:29" ht="40.5" x14ac:dyDescent="0.25">
      <c r="A21" s="32" t="s">
        <v>73</v>
      </c>
      <c r="B21" s="32" t="s">
        <v>84</v>
      </c>
      <c r="C21" s="32" t="s">
        <v>68</v>
      </c>
      <c r="D21" s="16">
        <v>0</v>
      </c>
      <c r="E21" s="16">
        <v>0</v>
      </c>
      <c r="F21" s="16">
        <v>0</v>
      </c>
      <c r="G21" s="18">
        <v>3</v>
      </c>
      <c r="H21" s="18">
        <v>3</v>
      </c>
      <c r="I21" s="18">
        <v>3</v>
      </c>
      <c r="J21" s="19">
        <v>3</v>
      </c>
      <c r="K21" s="19">
        <v>3</v>
      </c>
      <c r="L21" s="19">
        <v>3</v>
      </c>
      <c r="M21" s="20">
        <v>3</v>
      </c>
      <c r="N21" s="20">
        <v>3</v>
      </c>
      <c r="O21" s="20">
        <v>3</v>
      </c>
      <c r="P21" s="21">
        <f>SUM(D21:F21)</f>
        <v>0</v>
      </c>
      <c r="Q21" s="21">
        <v>0</v>
      </c>
      <c r="R21" s="22">
        <f t="shared" si="0"/>
        <v>9</v>
      </c>
      <c r="S21" s="22"/>
      <c r="T21" s="23">
        <f t="shared" si="1"/>
        <v>9</v>
      </c>
      <c r="U21" s="23"/>
      <c r="V21" s="24">
        <f t="shared" si="2"/>
        <v>9</v>
      </c>
      <c r="W21" s="24"/>
      <c r="X21" s="42">
        <f t="shared" si="3"/>
        <v>27</v>
      </c>
      <c r="Y21" s="42">
        <f t="shared" si="4"/>
        <v>0</v>
      </c>
      <c r="Z21" s="43">
        <f t="shared" si="5"/>
        <v>0</v>
      </c>
      <c r="AA21" s="42">
        <f t="shared" si="6"/>
        <v>0</v>
      </c>
      <c r="AB21" s="43" t="str">
        <f t="shared" si="7"/>
        <v>NO</v>
      </c>
      <c r="AC21" s="69" t="s">
        <v>126</v>
      </c>
    </row>
    <row r="22" spans="1:29" ht="81" x14ac:dyDescent="0.25">
      <c r="A22" s="32" t="s">
        <v>70</v>
      </c>
      <c r="B22" s="32" t="s">
        <v>85</v>
      </c>
      <c r="C22" s="32" t="s">
        <v>54</v>
      </c>
      <c r="D22" s="16">
        <v>0</v>
      </c>
      <c r="E22" s="16">
        <v>0</v>
      </c>
      <c r="F22" s="16">
        <v>1</v>
      </c>
      <c r="G22" s="18">
        <v>0</v>
      </c>
      <c r="H22" s="18">
        <v>0</v>
      </c>
      <c r="I22" s="18">
        <v>1</v>
      </c>
      <c r="J22" s="19">
        <v>0</v>
      </c>
      <c r="K22" s="19">
        <v>0</v>
      </c>
      <c r="L22" s="19">
        <v>1</v>
      </c>
      <c r="M22" s="20">
        <v>0</v>
      </c>
      <c r="N22" s="20">
        <v>0</v>
      </c>
      <c r="O22" s="20">
        <v>1</v>
      </c>
      <c r="P22" s="21">
        <f t="shared" ref="P22:P23" si="10">SUM(D22:F22)</f>
        <v>1</v>
      </c>
      <c r="Q22" s="21">
        <v>0</v>
      </c>
      <c r="R22" s="22">
        <f t="shared" si="0"/>
        <v>1</v>
      </c>
      <c r="S22" s="22"/>
      <c r="T22" s="23">
        <f t="shared" si="1"/>
        <v>1</v>
      </c>
      <c r="U22" s="23"/>
      <c r="V22" s="24">
        <f t="shared" si="2"/>
        <v>1</v>
      </c>
      <c r="W22" s="24"/>
      <c r="X22" s="42">
        <f t="shared" si="3"/>
        <v>4</v>
      </c>
      <c r="Y22" s="42">
        <f t="shared" si="4"/>
        <v>0</v>
      </c>
      <c r="Z22" s="43">
        <f t="shared" si="5"/>
        <v>0</v>
      </c>
      <c r="AA22" s="42">
        <f t="shared" si="6"/>
        <v>0</v>
      </c>
      <c r="AB22" s="43" t="str">
        <f t="shared" si="7"/>
        <v>NO</v>
      </c>
      <c r="AC22" s="69" t="s">
        <v>126</v>
      </c>
    </row>
    <row r="23" spans="1:29" ht="60.75" x14ac:dyDescent="0.25">
      <c r="A23" s="32" t="s">
        <v>57</v>
      </c>
      <c r="B23" s="32" t="s">
        <v>86</v>
      </c>
      <c r="C23" s="32" t="s">
        <v>68</v>
      </c>
      <c r="D23" s="16">
        <v>3</v>
      </c>
      <c r="E23" s="16">
        <v>3</v>
      </c>
      <c r="F23" s="16">
        <v>3</v>
      </c>
      <c r="G23" s="18">
        <v>3</v>
      </c>
      <c r="H23" s="18">
        <v>3</v>
      </c>
      <c r="I23" s="18">
        <v>3</v>
      </c>
      <c r="J23" s="19">
        <v>3</v>
      </c>
      <c r="K23" s="19">
        <v>3</v>
      </c>
      <c r="L23" s="19">
        <v>3</v>
      </c>
      <c r="M23" s="20">
        <v>3</v>
      </c>
      <c r="N23" s="20">
        <v>3</v>
      </c>
      <c r="O23" s="20">
        <v>3</v>
      </c>
      <c r="P23" s="21">
        <f t="shared" si="10"/>
        <v>9</v>
      </c>
      <c r="Q23" s="21">
        <v>0</v>
      </c>
      <c r="R23" s="22">
        <f t="shared" si="0"/>
        <v>9</v>
      </c>
      <c r="S23" s="22"/>
      <c r="T23" s="23">
        <f t="shared" si="1"/>
        <v>9</v>
      </c>
      <c r="U23" s="23"/>
      <c r="V23" s="24">
        <f t="shared" si="2"/>
        <v>9</v>
      </c>
      <c r="W23" s="24"/>
      <c r="X23" s="42">
        <f t="shared" si="3"/>
        <v>36</v>
      </c>
      <c r="Y23" s="42">
        <f t="shared" si="4"/>
        <v>0</v>
      </c>
      <c r="Z23" s="43">
        <f t="shared" si="5"/>
        <v>0</v>
      </c>
      <c r="AA23" s="42">
        <f t="shared" si="6"/>
        <v>0</v>
      </c>
      <c r="AB23" s="43" t="str">
        <f t="shared" si="7"/>
        <v>NO</v>
      </c>
      <c r="AC23" s="69" t="s">
        <v>126</v>
      </c>
    </row>
    <row r="24" spans="1:29" ht="20.25" x14ac:dyDescent="0.4">
      <c r="A24" s="87" t="s">
        <v>74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</row>
    <row r="25" spans="1:29" ht="51.75" customHeight="1" x14ac:dyDescent="0.25">
      <c r="A25" s="32" t="s">
        <v>59</v>
      </c>
      <c r="B25" s="32" t="s">
        <v>60</v>
      </c>
      <c r="C25" s="32" t="s">
        <v>61</v>
      </c>
      <c r="D25" s="16">
        <v>0</v>
      </c>
      <c r="E25" s="16">
        <v>0</v>
      </c>
      <c r="F25" s="16">
        <v>1</v>
      </c>
      <c r="G25" s="25">
        <v>0</v>
      </c>
      <c r="H25" s="25">
        <v>0</v>
      </c>
      <c r="I25" s="25">
        <v>1</v>
      </c>
      <c r="J25" s="26">
        <v>0</v>
      </c>
      <c r="K25" s="26">
        <v>0</v>
      </c>
      <c r="L25" s="26">
        <v>1</v>
      </c>
      <c r="M25" s="27">
        <v>0</v>
      </c>
      <c r="N25" s="27">
        <v>0</v>
      </c>
      <c r="O25" s="27">
        <v>1</v>
      </c>
      <c r="P25" s="21">
        <f>SUM(D25:F25)</f>
        <v>1</v>
      </c>
      <c r="Q25" s="21">
        <v>0</v>
      </c>
      <c r="R25" s="22">
        <f>SUM(G25:I25)</f>
        <v>1</v>
      </c>
      <c r="S25" s="22"/>
      <c r="T25" s="23">
        <f>SUM(J25:L25)</f>
        <v>1</v>
      </c>
      <c r="U25" s="23"/>
      <c r="V25" s="24">
        <f>SUM(M25:O25)</f>
        <v>1</v>
      </c>
      <c r="W25" s="24"/>
      <c r="X25" s="42">
        <f t="shared" ref="X25:Y29" si="11">P25+R25+T25+V25</f>
        <v>4</v>
      </c>
      <c r="Y25" s="42">
        <f t="shared" si="11"/>
        <v>0</v>
      </c>
      <c r="Z25" s="43">
        <f>Y25/X25</f>
        <v>0</v>
      </c>
      <c r="AA25" s="42">
        <f>IF(Y25&gt;X25,X25,Y25)</f>
        <v>0</v>
      </c>
      <c r="AB25" s="43" t="str">
        <f>IF(IFERROR(SUM((Q25&gt;0),(S25&gt;0),(U25&gt;0),(W25&gt;0))/SUM((P25&gt;0),(R25&gt;0),(T25&gt;0),(V25&gt;0)),0)&gt;=51%,"SI","NO")</f>
        <v>NO</v>
      </c>
      <c r="AC25" s="69" t="s">
        <v>125</v>
      </c>
    </row>
    <row r="26" spans="1:29" ht="118.5" customHeight="1" x14ac:dyDescent="0.25">
      <c r="A26" s="32" t="s">
        <v>66</v>
      </c>
      <c r="B26" s="32" t="s">
        <v>67</v>
      </c>
      <c r="C26" s="32" t="s">
        <v>61</v>
      </c>
      <c r="D26" s="16">
        <v>2</v>
      </c>
      <c r="E26" s="16">
        <v>2</v>
      </c>
      <c r="F26" s="16">
        <v>2</v>
      </c>
      <c r="G26" s="25">
        <v>2</v>
      </c>
      <c r="H26" s="25">
        <v>2</v>
      </c>
      <c r="I26" s="25">
        <v>2</v>
      </c>
      <c r="J26" s="26">
        <v>2</v>
      </c>
      <c r="K26" s="26">
        <v>2</v>
      </c>
      <c r="L26" s="26">
        <v>2</v>
      </c>
      <c r="M26" s="27">
        <v>2</v>
      </c>
      <c r="N26" s="27">
        <v>2</v>
      </c>
      <c r="O26" s="27">
        <v>2</v>
      </c>
      <c r="P26" s="21">
        <f t="shared" ref="P26:P29" si="12">SUM(D26:F26)</f>
        <v>6</v>
      </c>
      <c r="Q26" s="21">
        <v>0</v>
      </c>
      <c r="R26" s="22">
        <f>SUM(G26:I26)</f>
        <v>6</v>
      </c>
      <c r="S26" s="22"/>
      <c r="T26" s="23">
        <f>SUM(J26:L26)</f>
        <v>6</v>
      </c>
      <c r="U26" s="23"/>
      <c r="V26" s="24">
        <f>SUM(M26:O26)</f>
        <v>6</v>
      </c>
      <c r="W26" s="24"/>
      <c r="X26" s="42">
        <f t="shared" si="11"/>
        <v>24</v>
      </c>
      <c r="Y26" s="42">
        <f t="shared" si="11"/>
        <v>0</v>
      </c>
      <c r="Z26" s="43">
        <f>Y26/X26</f>
        <v>0</v>
      </c>
      <c r="AA26" s="42">
        <f>IF(Y26&gt;X26,X26,Y26)</f>
        <v>0</v>
      </c>
      <c r="AB26" s="43" t="str">
        <f>IF(IFERROR(SUM((Q26&gt;0),(S26&gt;0),(U26&gt;0),(W26&gt;0))/SUM((P26&gt;0),(R26&gt;0),(T26&gt;0),(V26&gt;0)),0)&gt;=51%,"SI","NO")</f>
        <v>NO</v>
      </c>
      <c r="AC26" s="69" t="s">
        <v>125</v>
      </c>
    </row>
    <row r="27" spans="1:29" ht="57.75" customHeight="1" x14ac:dyDescent="0.25">
      <c r="A27" s="32" t="s">
        <v>64</v>
      </c>
      <c r="B27" s="32" t="s">
        <v>75</v>
      </c>
      <c r="C27" s="32" t="s">
        <v>62</v>
      </c>
      <c r="D27" s="16">
        <v>0</v>
      </c>
      <c r="E27" s="16">
        <v>0</v>
      </c>
      <c r="F27" s="16">
        <v>1</v>
      </c>
      <c r="G27" s="25">
        <v>0</v>
      </c>
      <c r="H27" s="25">
        <v>0</v>
      </c>
      <c r="I27" s="25">
        <v>0</v>
      </c>
      <c r="J27" s="26">
        <v>0</v>
      </c>
      <c r="K27" s="26">
        <v>0</v>
      </c>
      <c r="L27" s="26">
        <v>0</v>
      </c>
      <c r="M27" s="27">
        <v>0</v>
      </c>
      <c r="N27" s="27">
        <v>0</v>
      </c>
      <c r="O27" s="27">
        <v>0</v>
      </c>
      <c r="P27" s="21">
        <f t="shared" si="12"/>
        <v>1</v>
      </c>
      <c r="Q27" s="21">
        <v>0</v>
      </c>
      <c r="R27" s="22">
        <f>SUM(G27:I27)</f>
        <v>0</v>
      </c>
      <c r="S27" s="22"/>
      <c r="T27" s="23">
        <f>SUM(J27:L27)</f>
        <v>0</v>
      </c>
      <c r="U27" s="23"/>
      <c r="V27" s="24">
        <f>SUM(M27:O27)</f>
        <v>0</v>
      </c>
      <c r="W27" s="24"/>
      <c r="X27" s="42">
        <f t="shared" si="11"/>
        <v>1</v>
      </c>
      <c r="Y27" s="42">
        <f t="shared" si="11"/>
        <v>0</v>
      </c>
      <c r="Z27" s="43">
        <f>Y27/X27</f>
        <v>0</v>
      </c>
      <c r="AA27" s="42">
        <f>IF(Y27&gt;X27,X27,Y27)</f>
        <v>0</v>
      </c>
      <c r="AB27" s="43" t="str">
        <f>IF(IFERROR(SUM((Q27&gt;0),(S27&gt;0),(U27&gt;0),(W27&gt;0))/SUM((P27&gt;0),(R27&gt;0),(T27&gt;0),(V27&gt;0)),0)&gt;=51%,"SI","NO")</f>
        <v>NO</v>
      </c>
      <c r="AC27" s="69" t="s">
        <v>125</v>
      </c>
    </row>
    <row r="28" spans="1:29" ht="165" customHeight="1" x14ac:dyDescent="0.25">
      <c r="A28" s="32" t="s">
        <v>76</v>
      </c>
      <c r="B28" s="32" t="s">
        <v>63</v>
      </c>
      <c r="C28" s="32" t="s">
        <v>62</v>
      </c>
      <c r="D28" s="16">
        <v>0</v>
      </c>
      <c r="E28" s="16">
        <v>0</v>
      </c>
      <c r="F28" s="16">
        <v>0</v>
      </c>
      <c r="G28" s="25">
        <v>0</v>
      </c>
      <c r="H28" s="25">
        <v>0</v>
      </c>
      <c r="I28" s="25">
        <v>0</v>
      </c>
      <c r="J28" s="26">
        <v>0</v>
      </c>
      <c r="K28" s="26">
        <v>0</v>
      </c>
      <c r="L28" s="26">
        <v>1</v>
      </c>
      <c r="M28" s="27">
        <v>0</v>
      </c>
      <c r="N28" s="27">
        <v>0</v>
      </c>
      <c r="O28" s="27">
        <v>0</v>
      </c>
      <c r="P28" s="21">
        <f t="shared" si="12"/>
        <v>0</v>
      </c>
      <c r="Q28" s="21">
        <v>0</v>
      </c>
      <c r="R28" s="22">
        <f>SUM(G28:I28)</f>
        <v>0</v>
      </c>
      <c r="S28" s="22"/>
      <c r="T28" s="23">
        <f>SUM(J28:L28)</f>
        <v>1</v>
      </c>
      <c r="U28" s="23"/>
      <c r="V28" s="24">
        <f>SUM(M28:O28)</f>
        <v>0</v>
      </c>
      <c r="W28" s="24"/>
      <c r="X28" s="42">
        <f t="shared" si="11"/>
        <v>1</v>
      </c>
      <c r="Y28" s="42">
        <f t="shared" si="11"/>
        <v>0</v>
      </c>
      <c r="Z28" s="43">
        <f>Y28/X28</f>
        <v>0</v>
      </c>
      <c r="AA28" s="42">
        <f>IF(Y28&gt;X28,X28,Y28)</f>
        <v>0</v>
      </c>
      <c r="AB28" s="43" t="str">
        <f>IF(IFERROR(SUM((Q28&gt;0),(S28&gt;0),(U28&gt;0),(W28&gt;0))/SUM((P28&gt;0),(R28&gt;0),(T28&gt;0),(V28&gt;0)),0)&gt;=51%,"SI","NO")</f>
        <v>NO</v>
      </c>
      <c r="AC28" s="69" t="s">
        <v>125</v>
      </c>
    </row>
    <row r="29" spans="1:29" ht="165" customHeight="1" x14ac:dyDescent="0.25">
      <c r="A29" s="32" t="s">
        <v>90</v>
      </c>
      <c r="B29" s="32" t="s">
        <v>91</v>
      </c>
      <c r="C29" s="32" t="s">
        <v>61</v>
      </c>
      <c r="D29" s="16">
        <v>0</v>
      </c>
      <c r="E29" s="16">
        <v>0</v>
      </c>
      <c r="F29" s="16">
        <v>1</v>
      </c>
      <c r="G29" s="25">
        <v>0</v>
      </c>
      <c r="H29" s="25">
        <v>0</v>
      </c>
      <c r="I29" s="25">
        <v>1</v>
      </c>
      <c r="J29" s="26">
        <v>0</v>
      </c>
      <c r="K29" s="26">
        <v>0</v>
      </c>
      <c r="L29" s="26">
        <v>1</v>
      </c>
      <c r="M29" s="27">
        <v>0</v>
      </c>
      <c r="N29" s="27">
        <v>0</v>
      </c>
      <c r="O29" s="27">
        <v>1</v>
      </c>
      <c r="P29" s="21">
        <f t="shared" si="12"/>
        <v>1</v>
      </c>
      <c r="Q29" s="21">
        <v>0</v>
      </c>
      <c r="R29" s="22">
        <f>SUM(G29:I29)</f>
        <v>1</v>
      </c>
      <c r="S29" s="22"/>
      <c r="T29" s="23">
        <f>SUM(J29:L29)</f>
        <v>1</v>
      </c>
      <c r="U29" s="23"/>
      <c r="V29" s="24">
        <f>SUM(M29:O29)</f>
        <v>1</v>
      </c>
      <c r="W29" s="24"/>
      <c r="X29" s="42">
        <f t="shared" si="11"/>
        <v>4</v>
      </c>
      <c r="Y29" s="42">
        <f t="shared" si="11"/>
        <v>0</v>
      </c>
      <c r="Z29" s="43">
        <f>Y29/X29</f>
        <v>0</v>
      </c>
      <c r="AA29" s="42">
        <f>IF(Y29&gt;X29,X29,Y29)</f>
        <v>0</v>
      </c>
      <c r="AB29" s="43" t="str">
        <f>IF(IFERROR(SUM((Q29&gt;0),(S29&gt;0),(U29&gt;0),(W29&gt;0))/SUM((P29&gt;0),(R29&gt;0),(T29&gt;0),(V29&gt;0)),0)&gt;=51%,"SI","NO")</f>
        <v>NO</v>
      </c>
      <c r="AC29" s="69" t="s">
        <v>125</v>
      </c>
    </row>
    <row r="30" spans="1:29" ht="20.25" x14ac:dyDescent="0.4">
      <c r="A30" s="87" t="s">
        <v>30</v>
      </c>
      <c r="B30" s="88"/>
      <c r="C30" s="88"/>
      <c r="D30" s="13">
        <f>SUM(D12:D29)</f>
        <v>77</v>
      </c>
      <c r="E30" s="13">
        <f t="shared" ref="E30:U30" si="13">SUM(E12:E29)</f>
        <v>81</v>
      </c>
      <c r="F30" s="13">
        <f t="shared" si="13"/>
        <v>84</v>
      </c>
      <c r="G30" s="13">
        <f t="shared" si="13"/>
        <v>129</v>
      </c>
      <c r="H30" s="13">
        <f t="shared" si="13"/>
        <v>128</v>
      </c>
      <c r="I30" s="13">
        <f t="shared" si="13"/>
        <v>132</v>
      </c>
      <c r="J30" s="13">
        <f t="shared" si="13"/>
        <v>130</v>
      </c>
      <c r="K30" s="13">
        <f t="shared" si="13"/>
        <v>129</v>
      </c>
      <c r="L30" s="13">
        <f t="shared" si="13"/>
        <v>132</v>
      </c>
      <c r="M30" s="13">
        <f t="shared" si="13"/>
        <v>128</v>
      </c>
      <c r="N30" s="13">
        <f t="shared" si="13"/>
        <v>129</v>
      </c>
      <c r="O30" s="13">
        <f t="shared" si="13"/>
        <v>128</v>
      </c>
      <c r="P30" s="13">
        <f t="shared" si="13"/>
        <v>242</v>
      </c>
      <c r="Q30" s="13">
        <f t="shared" si="13"/>
        <v>0</v>
      </c>
      <c r="R30" s="13">
        <f t="shared" si="13"/>
        <v>389</v>
      </c>
      <c r="S30" s="13">
        <f t="shared" si="13"/>
        <v>0</v>
      </c>
      <c r="T30" s="13">
        <f>SUM(T12:T29)</f>
        <v>391</v>
      </c>
      <c r="U30" s="13">
        <f t="shared" si="13"/>
        <v>0</v>
      </c>
      <c r="V30" s="13">
        <f>SUM(V12:V29)</f>
        <v>385</v>
      </c>
      <c r="W30" s="13">
        <f t="shared" ref="W30" si="14">SUM(W12:W29)</f>
        <v>0</v>
      </c>
      <c r="X30" s="13">
        <f t="shared" ref="X30" si="15">SUM(X12:X29)</f>
        <v>1407</v>
      </c>
      <c r="Y30" s="44">
        <f>SUM(Y12:Y29)</f>
        <v>0</v>
      </c>
      <c r="Z30" s="45">
        <f>AVERAGE(Z12:Z29)</f>
        <v>0</v>
      </c>
      <c r="AA30" s="46">
        <f>SUM(AA12:AA29)/X30</f>
        <v>0</v>
      </c>
      <c r="AB30" s="44">
        <f>COUNTIFS(AB12:AB29,"SI")</f>
        <v>0</v>
      </c>
      <c r="AC30" s="44">
        <f>COUNTIFS(AC12:AC29,"SI")</f>
        <v>8</v>
      </c>
    </row>
    <row r="31" spans="1:29" ht="20.25" x14ac:dyDescent="0.4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7"/>
      <c r="AB31" s="8"/>
    </row>
    <row r="32" spans="1:29" ht="23.25" x14ac:dyDescent="0.45">
      <c r="A32" s="7"/>
      <c r="B32" s="28" t="s">
        <v>31</v>
      </c>
      <c r="C32" s="34"/>
      <c r="D32" s="34"/>
      <c r="E32" s="85" t="s">
        <v>32</v>
      </c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 t="s">
        <v>33</v>
      </c>
      <c r="R32" s="85"/>
      <c r="S32" s="85"/>
      <c r="T32" s="85"/>
      <c r="U32" s="85"/>
      <c r="V32" s="4"/>
      <c r="W32" s="74" t="s">
        <v>34</v>
      </c>
      <c r="X32" s="74"/>
      <c r="Y32" s="74"/>
      <c r="Z32" s="74"/>
      <c r="AA32" s="74"/>
      <c r="AB32" s="8"/>
    </row>
    <row r="33" spans="1:27" ht="30" customHeight="1" x14ac:dyDescent="0.45">
      <c r="A33" s="7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4"/>
      <c r="Q33" s="4"/>
      <c r="R33" s="4"/>
      <c r="S33" s="4"/>
      <c r="T33" s="35"/>
      <c r="U33" s="33"/>
      <c r="V33" s="4"/>
      <c r="W33" s="4"/>
      <c r="X33" s="4"/>
      <c r="Y33" s="36"/>
      <c r="Z33" s="36"/>
      <c r="AA33" s="36"/>
    </row>
    <row r="34" spans="1:27" ht="24.75" customHeight="1" x14ac:dyDescent="0.45">
      <c r="A34" s="7"/>
      <c r="B34" s="37" t="s">
        <v>46</v>
      </c>
      <c r="C34" s="34"/>
      <c r="D34" s="34"/>
      <c r="E34" s="77" t="s">
        <v>35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4"/>
      <c r="R34" s="74" t="s">
        <v>36</v>
      </c>
      <c r="S34" s="75"/>
      <c r="T34" s="75"/>
      <c r="U34" s="33"/>
      <c r="V34" s="4"/>
      <c r="W34" s="85" t="s">
        <v>37</v>
      </c>
      <c r="X34" s="85"/>
      <c r="Y34" s="85"/>
      <c r="Z34" s="85"/>
      <c r="AA34" s="85"/>
    </row>
    <row r="35" spans="1:27" ht="24.75" customHeight="1" x14ac:dyDescent="0.4">
      <c r="A35" s="7"/>
      <c r="B35" s="38" t="s">
        <v>65</v>
      </c>
      <c r="C35" s="39"/>
      <c r="D35" s="39"/>
      <c r="E35" s="91" t="s">
        <v>38</v>
      </c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86" t="s">
        <v>39</v>
      </c>
      <c r="R35" s="89"/>
      <c r="S35" s="89"/>
      <c r="T35" s="89"/>
      <c r="U35" s="89"/>
      <c r="V35" s="2"/>
      <c r="W35" s="86" t="s">
        <v>40</v>
      </c>
      <c r="X35" s="86"/>
      <c r="Y35" s="86"/>
      <c r="Z35" s="86"/>
      <c r="AA35" s="86"/>
    </row>
    <row r="36" spans="1:27" ht="26.25" customHeight="1" x14ac:dyDescent="0.4">
      <c r="A36" s="7"/>
      <c r="B36" s="38" t="s">
        <v>69</v>
      </c>
      <c r="C36" s="39"/>
      <c r="D36" s="39"/>
      <c r="E36" s="90" t="s">
        <v>45</v>
      </c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86" t="s">
        <v>41</v>
      </c>
      <c r="R36" s="89"/>
      <c r="S36" s="89"/>
      <c r="T36" s="89"/>
      <c r="U36" s="89"/>
      <c r="V36" s="2"/>
      <c r="W36" s="86" t="s">
        <v>42</v>
      </c>
      <c r="X36" s="86"/>
      <c r="Y36" s="86"/>
      <c r="Z36" s="86"/>
      <c r="AA36" s="86"/>
    </row>
    <row r="37" spans="1:27" ht="15.75" customHeight="1" x14ac:dyDescent="0.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9"/>
      <c r="Q37" s="9"/>
      <c r="R37" s="9"/>
      <c r="S37" s="9"/>
      <c r="T37" s="9"/>
      <c r="U37" s="10"/>
      <c r="V37" s="9"/>
      <c r="W37" s="11"/>
      <c r="X37" s="11"/>
      <c r="Y37" s="11"/>
      <c r="Z37" s="11"/>
      <c r="AA37" s="11"/>
    </row>
    <row r="38" spans="1:27" ht="21" customHeight="1" x14ac:dyDescent="0.25">
      <c r="U38" s="12"/>
    </row>
    <row r="39" spans="1:27" ht="21.75" customHeight="1" x14ac:dyDescent="0.25">
      <c r="U39" s="12"/>
    </row>
    <row r="40" spans="1:27" ht="15.75" customHeight="1" x14ac:dyDescent="0.25">
      <c r="U40" s="12"/>
    </row>
    <row r="41" spans="1:27" ht="15.75" customHeight="1" x14ac:dyDescent="0.25">
      <c r="U41" s="12"/>
    </row>
    <row r="42" spans="1:27" ht="15.75" customHeight="1" x14ac:dyDescent="0.25">
      <c r="U42" s="12"/>
    </row>
    <row r="43" spans="1:27" ht="15.75" customHeight="1" x14ac:dyDescent="0.25">
      <c r="U43" s="12"/>
    </row>
    <row r="44" spans="1:27" ht="15.75" customHeight="1" x14ac:dyDescent="0.25">
      <c r="U44" s="12"/>
    </row>
    <row r="45" spans="1:27" ht="15.75" customHeight="1" x14ac:dyDescent="0.25">
      <c r="U45" s="12"/>
    </row>
    <row r="46" spans="1:27" ht="15.75" customHeight="1" x14ac:dyDescent="0.25">
      <c r="U46" s="12"/>
    </row>
    <row r="47" spans="1:27" ht="15.75" customHeight="1" x14ac:dyDescent="0.25">
      <c r="U47" s="12"/>
    </row>
    <row r="48" spans="1:27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/>
    <row r="996" spans="21:21" ht="15.75" customHeight="1" x14ac:dyDescent="0.25"/>
    <row r="997" spans="21:21" ht="15.75" customHeight="1" x14ac:dyDescent="0.25"/>
  </sheetData>
  <mergeCells count="39">
    <mergeCell ref="AC9:AC10"/>
    <mergeCell ref="Z9:Z10"/>
    <mergeCell ref="W34:AA34"/>
    <mergeCell ref="W35:AA35"/>
    <mergeCell ref="W36:AA36"/>
    <mergeCell ref="A14:AB14"/>
    <mergeCell ref="A24:AB24"/>
    <mergeCell ref="A30:C30"/>
    <mergeCell ref="E32:P32"/>
    <mergeCell ref="Q32:U32"/>
    <mergeCell ref="W32:AA32"/>
    <mergeCell ref="R34:T34"/>
    <mergeCell ref="Q35:U35"/>
    <mergeCell ref="Q36:U36"/>
    <mergeCell ref="E36:P36"/>
    <mergeCell ref="E35:P35"/>
    <mergeCell ref="E34:P34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Y9:Y10"/>
    <mergeCell ref="AA9:AA10"/>
    <mergeCell ref="AB9:AB10"/>
    <mergeCell ref="A10:O10"/>
    <mergeCell ref="C6:Q6"/>
    <mergeCell ref="A1:AB1"/>
    <mergeCell ref="A3:AB3"/>
    <mergeCell ref="A4:AB4"/>
    <mergeCell ref="A5:B5"/>
    <mergeCell ref="C5:P5"/>
  </mergeCells>
  <phoneticPr fontId="18" type="noConversion"/>
  <pageMargins left="0.59055118110236227" right="0.23622047244094491" top="0.59055118110236227" bottom="3.937007874015748E-2" header="0" footer="0"/>
  <pageSetup scale="38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5039-0F92-4AA7-BB39-D4E597A5CE1B}">
  <sheetPr>
    <tabColor rgb="FFFF0000"/>
  </sheetPr>
  <dimension ref="B1:D17"/>
  <sheetViews>
    <sheetView workbookViewId="0">
      <pane ySplit="5" topLeftCell="A9" activePane="bottomLeft" state="frozen"/>
      <selection pane="bottomLeft" activeCell="C11" sqref="C11"/>
    </sheetView>
  </sheetViews>
  <sheetFormatPr baseColWidth="10" defaultRowHeight="15" x14ac:dyDescent="0.25"/>
  <cols>
    <col min="1" max="1" width="4" style="50" customWidth="1"/>
    <col min="2" max="2" width="37.140625" style="47" customWidth="1"/>
    <col min="3" max="3" width="49.140625" style="48" customWidth="1"/>
    <col min="4" max="4" width="41.42578125" style="49" customWidth="1"/>
    <col min="5" max="5" width="45.85546875" style="50" customWidth="1"/>
    <col min="6" max="16384" width="11.42578125" style="50"/>
  </cols>
  <sheetData>
    <row r="1" spans="2:4" ht="6" customHeight="1" x14ac:dyDescent="0.25"/>
    <row r="2" spans="2:4" ht="24" customHeight="1" x14ac:dyDescent="0.25">
      <c r="B2" s="92" t="s">
        <v>99</v>
      </c>
      <c r="C2" s="93"/>
      <c r="D2" s="93"/>
    </row>
    <row r="3" spans="2:4" ht="24" customHeight="1" x14ac:dyDescent="0.25">
      <c r="B3" s="94" t="s">
        <v>100</v>
      </c>
      <c r="C3" s="94"/>
      <c r="D3" s="94"/>
    </row>
    <row r="4" spans="2:4" ht="5.25" customHeight="1" thickBot="1" x14ac:dyDescent="0.3"/>
    <row r="5" spans="2:4" s="54" customFormat="1" ht="22.5" customHeight="1" thickBot="1" x14ac:dyDescent="0.3">
      <c r="B5" s="51" t="s">
        <v>101</v>
      </c>
      <c r="C5" s="52" t="s">
        <v>102</v>
      </c>
      <c r="D5" s="53" t="s">
        <v>103</v>
      </c>
    </row>
    <row r="6" spans="2:4" ht="45" x14ac:dyDescent="0.25">
      <c r="B6" s="55" t="s">
        <v>5</v>
      </c>
      <c r="C6" s="56" t="s">
        <v>104</v>
      </c>
      <c r="D6" s="57" t="s">
        <v>105</v>
      </c>
    </row>
    <row r="7" spans="2:4" ht="60" x14ac:dyDescent="0.25">
      <c r="B7" s="58" t="s">
        <v>6</v>
      </c>
      <c r="C7" s="59" t="s">
        <v>106</v>
      </c>
      <c r="D7" s="60" t="s">
        <v>105</v>
      </c>
    </row>
    <row r="8" spans="2:4" ht="45" x14ac:dyDescent="0.25">
      <c r="B8" s="58" t="s">
        <v>7</v>
      </c>
      <c r="C8" s="59" t="s">
        <v>107</v>
      </c>
      <c r="D8" s="60" t="s">
        <v>105</v>
      </c>
    </row>
    <row r="9" spans="2:4" ht="45" x14ac:dyDescent="0.25">
      <c r="B9" s="58" t="s">
        <v>8</v>
      </c>
      <c r="C9" s="59" t="s">
        <v>108</v>
      </c>
      <c r="D9" s="60" t="s">
        <v>105</v>
      </c>
    </row>
    <row r="10" spans="2:4" ht="30" x14ac:dyDescent="0.25">
      <c r="B10" s="58" t="s">
        <v>9</v>
      </c>
      <c r="C10" s="59" t="s">
        <v>109</v>
      </c>
      <c r="D10" s="61" t="s">
        <v>110</v>
      </c>
    </row>
    <row r="11" spans="2:4" ht="25.5" x14ac:dyDescent="0.25">
      <c r="B11" s="62" t="s">
        <v>28</v>
      </c>
      <c r="C11" s="59" t="s">
        <v>111</v>
      </c>
      <c r="D11" s="63" t="s">
        <v>112</v>
      </c>
    </row>
    <row r="12" spans="2:4" ht="38.25" x14ac:dyDescent="0.25">
      <c r="B12" s="62" t="s">
        <v>29</v>
      </c>
      <c r="C12" s="59" t="s">
        <v>113</v>
      </c>
      <c r="D12" s="64" t="s">
        <v>114</v>
      </c>
    </row>
    <row r="13" spans="2:4" ht="25.5" x14ac:dyDescent="0.25">
      <c r="B13" s="58" t="s">
        <v>27</v>
      </c>
      <c r="C13" s="59" t="s">
        <v>115</v>
      </c>
      <c r="D13" s="63" t="s">
        <v>112</v>
      </c>
    </row>
    <row r="14" spans="2:4" ht="38.25" x14ac:dyDescent="0.25">
      <c r="B14" s="58" t="s">
        <v>95</v>
      </c>
      <c r="C14" s="59" t="s">
        <v>116</v>
      </c>
      <c r="D14" s="63" t="s">
        <v>117</v>
      </c>
    </row>
    <row r="15" spans="2:4" ht="30" x14ac:dyDescent="0.25">
      <c r="B15" s="58" t="s">
        <v>96</v>
      </c>
      <c r="C15" s="59" t="s">
        <v>118</v>
      </c>
      <c r="D15" s="65" t="s">
        <v>119</v>
      </c>
    </row>
    <row r="16" spans="2:4" ht="25.5" x14ac:dyDescent="0.25">
      <c r="B16" s="58" t="s">
        <v>97</v>
      </c>
      <c r="C16" s="59" t="s">
        <v>120</v>
      </c>
      <c r="D16" s="65" t="s">
        <v>121</v>
      </c>
    </row>
    <row r="17" spans="2:4" ht="23.25" customHeight="1" thickBot="1" x14ac:dyDescent="0.3">
      <c r="B17" s="66" t="s">
        <v>98</v>
      </c>
      <c r="C17" s="67" t="s">
        <v>122</v>
      </c>
      <c r="D17" s="68" t="s">
        <v>121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2026-03-24T17:37:48Z</cp:lastPrinted>
  <dcterms:created xsi:type="dcterms:W3CDTF">2019-11-05T19:27:23Z</dcterms:created>
  <dcterms:modified xsi:type="dcterms:W3CDTF">2026-09-11T16:27:17Z</dcterms:modified>
</cp:coreProperties>
</file>