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5950D343-07A2-410C-8DE5-24B12ECE6150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1 TRIMESTRE POA 2026" sheetId="3" r:id="rId1"/>
    <sheet name="INSTRUCTIVO" sheetId="4" r:id="rId2"/>
  </sheets>
  <definedNames>
    <definedName name="_xlnm.Print_Area" localSheetId="0">'1 TRIMESTRE POA 2026'!$A$1:$AB$81</definedName>
    <definedName name="_xlnm.Print_Titles" localSheetId="0">'1 TRIMESTRE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Q73" i="3" l="1"/>
  <c r="X73" i="3"/>
  <c r="E73" i="3"/>
  <c r="F73" i="3"/>
  <c r="G73" i="3"/>
  <c r="H73" i="3"/>
  <c r="I73" i="3"/>
  <c r="J73" i="3"/>
  <c r="K73" i="3"/>
  <c r="L73" i="3"/>
  <c r="M73" i="3"/>
  <c r="N73" i="3"/>
  <c r="O73" i="3"/>
  <c r="P73" i="3"/>
  <c r="R73" i="3"/>
  <c r="S73" i="3"/>
  <c r="T73" i="3"/>
  <c r="U73" i="3"/>
  <c r="V73" i="3"/>
  <c r="W73" i="3"/>
  <c r="D73" i="3"/>
  <c r="AC73" i="3"/>
  <c r="P39" i="3"/>
  <c r="P13" i="3"/>
  <c r="V12" i="3"/>
  <c r="T12" i="3"/>
  <c r="R12" i="3"/>
  <c r="P12" i="3"/>
  <c r="P67" i="3"/>
  <c r="Y72" i="3"/>
  <c r="Y71" i="3"/>
  <c r="Y70" i="3"/>
  <c r="Y69" i="3"/>
  <c r="Y68" i="3"/>
  <c r="Y67" i="3"/>
  <c r="Y65" i="3"/>
  <c r="Y64" i="3"/>
  <c r="Y63" i="3"/>
  <c r="Y62" i="3"/>
  <c r="Y61" i="3"/>
  <c r="Y60" i="3"/>
  <c r="Y59" i="3"/>
  <c r="Y58" i="3"/>
  <c r="Y57" i="3"/>
  <c r="Y56" i="3"/>
  <c r="Y55" i="3"/>
  <c r="AB54" i="3"/>
  <c r="Y54" i="3"/>
  <c r="Y53" i="3"/>
  <c r="Y52" i="3"/>
  <c r="Y51" i="3"/>
  <c r="Y50" i="3"/>
  <c r="Y49" i="3"/>
  <c r="Y48" i="3"/>
  <c r="Y47" i="3"/>
  <c r="AB46" i="3"/>
  <c r="Y46" i="3"/>
  <c r="Y45" i="3"/>
  <c r="AA45" i="3" s="1"/>
  <c r="Y44" i="3"/>
  <c r="Y43" i="3"/>
  <c r="Y42" i="3"/>
  <c r="Y41" i="3"/>
  <c r="Y40" i="3"/>
  <c r="Y39" i="3"/>
  <c r="Y38" i="3"/>
  <c r="Y37" i="3"/>
  <c r="Y36" i="3"/>
  <c r="Y35" i="3"/>
  <c r="X35" i="3"/>
  <c r="Y34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P35" i="3"/>
  <c r="R35" i="3"/>
  <c r="T35" i="3"/>
  <c r="V35" i="3"/>
  <c r="AB35" i="3" s="1"/>
  <c r="P36" i="3"/>
  <c r="P37" i="3"/>
  <c r="P38" i="3"/>
  <c r="P40" i="3"/>
  <c r="X40" i="3" s="1"/>
  <c r="P41" i="3"/>
  <c r="AB41" i="3" s="1"/>
  <c r="P42" i="3"/>
  <c r="P43" i="3"/>
  <c r="AB43" i="3" s="1"/>
  <c r="P44" i="3"/>
  <c r="X44" i="3" s="1"/>
  <c r="P45" i="3"/>
  <c r="X45" i="3" s="1"/>
  <c r="P46" i="3"/>
  <c r="X46" i="3" s="1"/>
  <c r="P47" i="3"/>
  <c r="X47" i="3" s="1"/>
  <c r="P48" i="3"/>
  <c r="AB48" i="3" s="1"/>
  <c r="P49" i="3"/>
  <c r="AB49" i="3" s="1"/>
  <c r="P50" i="3"/>
  <c r="AB50" i="3" s="1"/>
  <c r="P51" i="3"/>
  <c r="AB51" i="3" s="1"/>
  <c r="P52" i="3"/>
  <c r="AB52" i="3" s="1"/>
  <c r="P53" i="3"/>
  <c r="AB53" i="3" s="1"/>
  <c r="P54" i="3"/>
  <c r="P55" i="3"/>
  <c r="AB55" i="3" s="1"/>
  <c r="P56" i="3"/>
  <c r="X56" i="3" s="1"/>
  <c r="P30" i="3"/>
  <c r="AB30" i="3" s="1"/>
  <c r="R30" i="3"/>
  <c r="T30" i="3"/>
  <c r="X30" i="3" s="1"/>
  <c r="V30" i="3"/>
  <c r="P31" i="3"/>
  <c r="AB31" i="3" s="1"/>
  <c r="R31" i="3"/>
  <c r="T31" i="3"/>
  <c r="V31" i="3"/>
  <c r="P32" i="3"/>
  <c r="AB32" i="3" s="1"/>
  <c r="R32" i="3"/>
  <c r="T32" i="3"/>
  <c r="X32" i="3" s="1"/>
  <c r="V32" i="3"/>
  <c r="R40" i="3"/>
  <c r="T40" i="3"/>
  <c r="V40" i="3"/>
  <c r="R41" i="3"/>
  <c r="T41" i="3"/>
  <c r="V41" i="3"/>
  <c r="R42" i="3"/>
  <c r="X42" i="3" s="1"/>
  <c r="T42" i="3"/>
  <c r="V42" i="3"/>
  <c r="R43" i="3"/>
  <c r="T43" i="3"/>
  <c r="V43" i="3"/>
  <c r="R44" i="3"/>
  <c r="T44" i="3"/>
  <c r="V44" i="3"/>
  <c r="AB44" i="3" s="1"/>
  <c r="R45" i="3"/>
  <c r="T45" i="3"/>
  <c r="V45" i="3"/>
  <c r="R46" i="3"/>
  <c r="T46" i="3"/>
  <c r="V46" i="3"/>
  <c r="R47" i="3"/>
  <c r="T47" i="3"/>
  <c r="V47" i="3"/>
  <c r="R48" i="3"/>
  <c r="T48" i="3"/>
  <c r="V48" i="3"/>
  <c r="R49" i="3"/>
  <c r="T49" i="3"/>
  <c r="V49" i="3"/>
  <c r="R50" i="3"/>
  <c r="X50" i="3" s="1"/>
  <c r="T50" i="3"/>
  <c r="V50" i="3"/>
  <c r="R51" i="3"/>
  <c r="T51" i="3"/>
  <c r="V51" i="3"/>
  <c r="R52" i="3"/>
  <c r="T52" i="3"/>
  <c r="V52" i="3"/>
  <c r="X52" i="3" s="1"/>
  <c r="R53" i="3"/>
  <c r="T53" i="3"/>
  <c r="V53" i="3"/>
  <c r="R54" i="3"/>
  <c r="X54" i="3" s="1"/>
  <c r="T54" i="3"/>
  <c r="V54" i="3"/>
  <c r="R55" i="3"/>
  <c r="T55" i="3"/>
  <c r="V55" i="3"/>
  <c r="R56" i="3"/>
  <c r="AB56" i="3" s="1"/>
  <c r="T56" i="3"/>
  <c r="V56" i="3"/>
  <c r="P57" i="3"/>
  <c r="AB57" i="3" s="1"/>
  <c r="R57" i="3"/>
  <c r="T57" i="3"/>
  <c r="V57" i="3"/>
  <c r="P58" i="3"/>
  <c r="X58" i="3" s="1"/>
  <c r="R58" i="3"/>
  <c r="AB58" i="3" s="1"/>
  <c r="T58" i="3"/>
  <c r="V58" i="3"/>
  <c r="P59" i="3"/>
  <c r="AB59" i="3" s="1"/>
  <c r="R59" i="3"/>
  <c r="T59" i="3"/>
  <c r="V59" i="3"/>
  <c r="P60" i="3"/>
  <c r="AB60" i="3" s="1"/>
  <c r="R60" i="3"/>
  <c r="T60" i="3"/>
  <c r="V60" i="3"/>
  <c r="P61" i="3"/>
  <c r="X61" i="3" s="1"/>
  <c r="R61" i="3"/>
  <c r="T61" i="3"/>
  <c r="V61" i="3"/>
  <c r="P62" i="3"/>
  <c r="AB62" i="3" s="1"/>
  <c r="R62" i="3"/>
  <c r="T62" i="3"/>
  <c r="V62" i="3"/>
  <c r="P63" i="3"/>
  <c r="X63" i="3" s="1"/>
  <c r="R63" i="3"/>
  <c r="T63" i="3"/>
  <c r="V63" i="3"/>
  <c r="AB63" i="3" s="1"/>
  <c r="P64" i="3"/>
  <c r="AB64" i="3" s="1"/>
  <c r="R64" i="3"/>
  <c r="T64" i="3"/>
  <c r="V64" i="3"/>
  <c r="P69" i="3"/>
  <c r="X69" i="3" s="1"/>
  <c r="R69" i="3"/>
  <c r="T69" i="3"/>
  <c r="V69" i="3"/>
  <c r="AB69" i="3" s="1"/>
  <c r="P70" i="3"/>
  <c r="AB70" i="3" s="1"/>
  <c r="R70" i="3"/>
  <c r="T70" i="3"/>
  <c r="V70" i="3"/>
  <c r="P71" i="3"/>
  <c r="X71" i="3" s="1"/>
  <c r="Z71" i="3" s="1"/>
  <c r="R71" i="3"/>
  <c r="T71" i="3"/>
  <c r="V71" i="3"/>
  <c r="AB71" i="3" s="1"/>
  <c r="P72" i="3"/>
  <c r="AB72" i="3" s="1"/>
  <c r="R72" i="3"/>
  <c r="T72" i="3"/>
  <c r="V72" i="3"/>
  <c r="Y73" i="3" l="1"/>
  <c r="AA56" i="3"/>
  <c r="Z56" i="3"/>
  <c r="AA58" i="3"/>
  <c r="Z58" i="3"/>
  <c r="Z31" i="3"/>
  <c r="AA61" i="3"/>
  <c r="AA71" i="3"/>
  <c r="Z40" i="3"/>
  <c r="Z47" i="3"/>
  <c r="Z30" i="3"/>
  <c r="AA32" i="3"/>
  <c r="AA40" i="3"/>
  <c r="X43" i="3"/>
  <c r="AA43" i="3" s="1"/>
  <c r="Z45" i="3"/>
  <c r="AB47" i="3"/>
  <c r="AA50" i="3"/>
  <c r="AA52" i="3"/>
  <c r="X55" i="3"/>
  <c r="X57" i="3"/>
  <c r="Z57" i="3" s="1"/>
  <c r="X59" i="3"/>
  <c r="AA59" i="3" s="1"/>
  <c r="X64" i="3"/>
  <c r="Z64" i="3" s="1"/>
  <c r="X70" i="3"/>
  <c r="Z70" i="3" s="1"/>
  <c r="X72" i="3"/>
  <c r="Z72" i="3" s="1"/>
  <c r="AB40" i="3"/>
  <c r="X48" i="3"/>
  <c r="AA48" i="3" s="1"/>
  <c r="AA55" i="3"/>
  <c r="AA57" i="3"/>
  <c r="Z59" i="3"/>
  <c r="AB61" i="3"/>
  <c r="Z61" i="3"/>
  <c r="X31" i="3"/>
  <c r="AA31" i="3" s="1"/>
  <c r="X41" i="3"/>
  <c r="AB45" i="3"/>
  <c r="X51" i="3"/>
  <c r="AA51" i="3" s="1"/>
  <c r="X53" i="3"/>
  <c r="Z53" i="3" s="1"/>
  <c r="X62" i="3"/>
  <c r="AA62" i="3" s="1"/>
  <c r="AA41" i="3"/>
  <c r="AA53" i="3"/>
  <c r="X60" i="3"/>
  <c r="AB42" i="3"/>
  <c r="AA44" i="3"/>
  <c r="AA46" i="3"/>
  <c r="X49" i="3"/>
  <c r="Z49" i="3" s="1"/>
  <c r="AA60" i="3"/>
  <c r="AA49" i="3"/>
  <c r="AA35" i="3"/>
  <c r="Z42" i="3"/>
  <c r="AA54" i="3"/>
  <c r="AA63" i="3"/>
  <c r="AA69" i="3"/>
  <c r="Z69" i="3"/>
  <c r="Z63" i="3"/>
  <c r="Z60" i="3"/>
  <c r="Z55" i="3"/>
  <c r="Z54" i="3"/>
  <c r="Z48" i="3"/>
  <c r="Z50" i="3"/>
  <c r="AA47" i="3"/>
  <c r="Z52" i="3"/>
  <c r="Z46" i="3"/>
  <c r="AA42" i="3"/>
  <c r="Z44" i="3"/>
  <c r="Z43" i="3"/>
  <c r="Z41" i="3"/>
  <c r="Z35" i="3"/>
  <c r="Z32" i="3"/>
  <c r="AA30" i="3"/>
  <c r="AA72" i="3" l="1"/>
  <c r="Z51" i="3"/>
  <c r="Z62" i="3"/>
  <c r="AA70" i="3"/>
  <c r="AA64" i="3"/>
  <c r="P29" i="3"/>
  <c r="R29" i="3"/>
  <c r="T29" i="3"/>
  <c r="V29" i="3"/>
  <c r="P24" i="3"/>
  <c r="R24" i="3"/>
  <c r="T24" i="3"/>
  <c r="V24" i="3"/>
  <c r="P25" i="3"/>
  <c r="R25" i="3"/>
  <c r="T25" i="3"/>
  <c r="V25" i="3"/>
  <c r="P26" i="3"/>
  <c r="R26" i="3"/>
  <c r="T26" i="3"/>
  <c r="V26" i="3"/>
  <c r="P27" i="3"/>
  <c r="R27" i="3"/>
  <c r="T27" i="3"/>
  <c r="V27" i="3"/>
  <c r="P28" i="3"/>
  <c r="R28" i="3"/>
  <c r="T28" i="3"/>
  <c r="V28" i="3"/>
  <c r="P22" i="3"/>
  <c r="R22" i="3"/>
  <c r="T22" i="3"/>
  <c r="V22" i="3"/>
  <c r="P23" i="3"/>
  <c r="R23" i="3"/>
  <c r="T23" i="3"/>
  <c r="V23" i="3"/>
  <c r="P18" i="3"/>
  <c r="R18" i="3"/>
  <c r="T18" i="3"/>
  <c r="V18" i="3"/>
  <c r="P19" i="3"/>
  <c r="R19" i="3"/>
  <c r="T19" i="3"/>
  <c r="V19" i="3"/>
  <c r="P20" i="3"/>
  <c r="R20" i="3"/>
  <c r="T20" i="3"/>
  <c r="V20" i="3"/>
  <c r="P17" i="3"/>
  <c r="R17" i="3"/>
  <c r="T17" i="3"/>
  <c r="V17" i="3"/>
  <c r="P21" i="3"/>
  <c r="R21" i="3"/>
  <c r="T21" i="3"/>
  <c r="V21" i="3"/>
  <c r="P15" i="3"/>
  <c r="R15" i="3"/>
  <c r="T15" i="3"/>
  <c r="V15" i="3"/>
  <c r="P16" i="3"/>
  <c r="R16" i="3"/>
  <c r="T16" i="3"/>
  <c r="V16" i="3"/>
  <c r="P14" i="3"/>
  <c r="R14" i="3"/>
  <c r="T14" i="3"/>
  <c r="V14" i="3"/>
  <c r="V67" i="3"/>
  <c r="V65" i="3"/>
  <c r="V68" i="3"/>
  <c r="T68" i="3"/>
  <c r="R68" i="3"/>
  <c r="P68" i="3"/>
  <c r="T67" i="3"/>
  <c r="R67" i="3"/>
  <c r="T65" i="3"/>
  <c r="R65" i="3"/>
  <c r="P65" i="3"/>
  <c r="V39" i="3"/>
  <c r="T39" i="3"/>
  <c r="R39" i="3"/>
  <c r="V38" i="3"/>
  <c r="T38" i="3"/>
  <c r="R38" i="3"/>
  <c r="V37" i="3"/>
  <c r="T37" i="3"/>
  <c r="R37" i="3"/>
  <c r="V36" i="3"/>
  <c r="T36" i="3"/>
  <c r="R36" i="3"/>
  <c r="V34" i="3"/>
  <c r="T34" i="3"/>
  <c r="R34" i="3"/>
  <c r="P34" i="3"/>
  <c r="V13" i="3"/>
  <c r="T13" i="3"/>
  <c r="R13" i="3"/>
  <c r="AB65" i="3" l="1"/>
  <c r="X65" i="3"/>
  <c r="AB21" i="3"/>
  <c r="X21" i="3"/>
  <c r="AB22" i="3"/>
  <c r="X22" i="3"/>
  <c r="X36" i="3"/>
  <c r="AB36" i="3"/>
  <c r="X16" i="3"/>
  <c r="AB16" i="3"/>
  <c r="AB29" i="3"/>
  <c r="X29" i="3"/>
  <c r="AB39" i="3"/>
  <c r="X39" i="3"/>
  <c r="AB68" i="3"/>
  <c r="X68" i="3"/>
  <c r="X12" i="3"/>
  <c r="AB12" i="3"/>
  <c r="AB73" i="3" s="1"/>
  <c r="X18" i="3"/>
  <c r="AB18" i="3"/>
  <c r="X25" i="3"/>
  <c r="AB25" i="3"/>
  <c r="X67" i="3"/>
  <c r="AB67" i="3"/>
  <c r="X13" i="3"/>
  <c r="AB13" i="3"/>
  <c r="AB14" i="3"/>
  <c r="X14" i="3"/>
  <c r="AB15" i="3"/>
  <c r="X15" i="3"/>
  <c r="AB17" i="3"/>
  <c r="X17" i="3"/>
  <c r="AB19" i="3"/>
  <c r="X19" i="3"/>
  <c r="X23" i="3"/>
  <c r="AB23" i="3"/>
  <c r="X28" i="3"/>
  <c r="AB28" i="3"/>
  <c r="AB26" i="3"/>
  <c r="X26" i="3"/>
  <c r="X24" i="3"/>
  <c r="AB24" i="3"/>
  <c r="AB34" i="3"/>
  <c r="X34" i="3"/>
  <c r="AB38" i="3"/>
  <c r="X38" i="3"/>
  <c r="AB20" i="3"/>
  <c r="X20" i="3"/>
  <c r="AB27" i="3"/>
  <c r="X27" i="3"/>
  <c r="X37" i="3"/>
  <c r="AB37" i="3"/>
  <c r="AA27" i="3" l="1"/>
  <c r="Z27" i="3"/>
  <c r="Z24" i="3"/>
  <c r="AA24" i="3"/>
  <c r="AA67" i="3"/>
  <c r="Z67" i="3"/>
  <c r="AA36" i="3"/>
  <c r="Z36" i="3"/>
  <c r="AA38" i="3"/>
  <c r="Z38" i="3"/>
  <c r="AA15" i="3"/>
  <c r="Z15" i="3"/>
  <c r="AA39" i="3"/>
  <c r="Z39" i="3"/>
  <c r="AA22" i="3"/>
  <c r="Z22" i="3"/>
  <c r="AA19" i="3"/>
  <c r="Z19" i="3"/>
  <c r="AA13" i="3"/>
  <c r="Z13" i="3"/>
  <c r="Z12" i="3"/>
  <c r="AA12" i="3"/>
  <c r="Z16" i="3"/>
  <c r="AA16" i="3"/>
  <c r="AA20" i="3"/>
  <c r="Z20" i="3"/>
  <c r="Z34" i="3"/>
  <c r="AA34" i="3"/>
  <c r="AA29" i="3"/>
  <c r="Z29" i="3"/>
  <c r="AA21" i="3"/>
  <c r="Z21" i="3"/>
  <c r="Z26" i="3"/>
  <c r="AA26" i="3"/>
  <c r="AA17" i="3"/>
  <c r="Z17" i="3"/>
  <c r="AA68" i="3"/>
  <c r="Z68" i="3"/>
  <c r="Z28" i="3"/>
  <c r="AA28" i="3"/>
  <c r="AA25" i="3"/>
  <c r="Z25" i="3"/>
  <c r="AA14" i="3"/>
  <c r="Z14" i="3"/>
  <c r="Z37" i="3"/>
  <c r="AA37" i="3"/>
  <c r="Z23" i="3"/>
  <c r="AA23" i="3"/>
  <c r="Z18" i="3"/>
  <c r="AA18" i="3"/>
  <c r="AA65" i="3"/>
  <c r="Z65" i="3"/>
  <c r="Z73" i="3" l="1"/>
  <c r="AA7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40D07B7C-8A5A-4C36-A1B3-8709B9BB09A1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1410654F-3546-4DDD-B5B0-8DC1DCF0D2FB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5ACC23CA-7E56-4F15-8AD7-B035392F1326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B0159DDA-3410-44A3-996E-6DBE8BAFF9EB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5EE771E0-B768-4291-8C41-711F0B3A6F4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<sst xmlns="http://schemas.openxmlformats.org/spreadsheetml/2006/main" count="343" uniqueCount="193">
  <si>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</si>
  <si>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</si>
  <si>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</si>
  <si>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</si>
  <si>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</si>
  <si>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</si>
  <si>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</si>
  <si>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</si>
  <si>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</si>
  <si>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</si>
  <si>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</si>
  <si>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</si>
  <si>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</si>
  <si>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</si>
  <si>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</si>
  <si>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</si>
  <si>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</si>
  <si>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</si>
  <si>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</si>
  <si>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</si>
  <si>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</si>
  <si>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</si>
  <si>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</si>
  <si>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</si>
  <si>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</si>
  <si>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</si>
  <si>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</si>
  <si>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</si>
  <si>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</si>
  <si>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</si>
  <si>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</si>
  <si>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</si>
  <si>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</si>
  <si>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</si>
  <si>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</si>
  <si>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</si>
  <si>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</si>
  <si>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</si>
  <si>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</si>
  <si>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</si>
  <si>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</si>
  <si>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</si>
  <si>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</si>
  <si>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</si>
  <si>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</si>
  <si>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</si>
  <si>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</si>
  <si>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 xml:space="preserve"> TITULAR DE PLANEACIÓN Y DESARROLLO MUNICIPAL</t>
  </si>
  <si>
    <t>_____________________________</t>
  </si>
  <si>
    <t xml:space="preserve">Elaborar el programa operativo anual </t>
  </si>
  <si>
    <t>POA</t>
  </si>
  <si>
    <t xml:space="preserve">Presentación de proyecto para su aprobación ante la presidenta municipal o la asamblea, según sea el caso. </t>
  </si>
  <si>
    <t xml:space="preserve">Acuse </t>
  </si>
  <si>
    <t>Unidad Móvil de Mastografía del estado ( Realizar la gestión de la unidad móvil de mastografía)</t>
  </si>
  <si>
    <t xml:space="preserve">Enviar oficio a la dependencias correspondientes en el mes de junio </t>
  </si>
  <si>
    <t xml:space="preserve"> Esterilización Quirúrgica de Perros y Gatos </t>
  </si>
  <si>
    <t xml:space="preserve">Dúo del Terror 3era edición </t>
  </si>
  <si>
    <t xml:space="preserve">"Mientras hay vida, hay esperanza "( Brindar vales de apoyo ,para sesiones  de Hemodiálisis ) </t>
  </si>
  <si>
    <t xml:space="preserve">"Tu decides el camino "(Proporcionar herramientas  y fomentar factores de protección en las escuelas del municipio) </t>
  </si>
  <si>
    <t xml:space="preserve">Gestionar platicas, talleres y conferencia  con diferentes dependencias , que van dirigidas a estancias educativas en temas de prevención de adicciones </t>
  </si>
  <si>
    <t xml:space="preserve"> Traslado de personal IMSS a casas de salud</t>
  </si>
  <si>
    <t>Programar los traslados anuales que se brindaran a personal de IMSS Bienestar para acudir a casas de salud de las comunidades.</t>
  </si>
  <si>
    <t xml:space="preserve">Calendario de trasados </t>
  </si>
  <si>
    <t xml:space="preserve">Diagnostico para conocer las actividades de interés en la población de 13 a 25 años </t>
  </si>
  <si>
    <t xml:space="preserve">Conocer las actividades de interés en un rango de edad en el municipio de Santiago de Anaya </t>
  </si>
  <si>
    <t xml:space="preserve">Reporte  </t>
  </si>
  <si>
    <t>Gestionar platicas para vendedores gastronómicos sobre manejo de alimentos por COPRISEH</t>
  </si>
  <si>
    <t>"Sumando esfuerzos por la salud"(Brindar apoyo económico a las personas que realizan la actividad de limpieza o velador en las instituciones de salud)</t>
  </si>
  <si>
    <t>Reporte de recorrido</t>
  </si>
  <si>
    <t xml:space="preserve">Contar con una base de datos de perros y gatos en el municipio. </t>
  </si>
  <si>
    <t xml:space="preserve">Reporte final anual </t>
  </si>
  <si>
    <t>Referenciar casos especiales a dependencias correspondientes  (prevención de adicciones )</t>
  </si>
  <si>
    <t xml:space="preserve">Campaña masiva de esterilización canina y felina </t>
  </si>
  <si>
    <t xml:space="preserve">Jornada de Vacunación Antirrábica de perros y gatos  </t>
  </si>
  <si>
    <t xml:space="preserve">Solicitar censos de perros y gatos a las autoridades locales </t>
  </si>
  <si>
    <t>Realizar un informe correspondiente de todas las actividades realizadas durante el mes y entregarlo a Contraloría Municipal.</t>
  </si>
  <si>
    <t>Reporte</t>
  </si>
  <si>
    <t xml:space="preserve"> Informar de las metas logradas por el área </t>
  </si>
  <si>
    <t>Informe</t>
  </si>
  <si>
    <t xml:space="preserve">Reportar indicadores </t>
  </si>
  <si>
    <t xml:space="preserve">Lista de asistencia </t>
  </si>
  <si>
    <t xml:space="preserve">Expedientes </t>
  </si>
  <si>
    <t xml:space="preserve">Realizar entrega de medicamentos en las casas de salud según correspondan </t>
  </si>
  <si>
    <t xml:space="preserve">Realizar el traslado de grupos de mujeres a UNEME DEDICAM </t>
  </si>
  <si>
    <t xml:space="preserve">Calendarización de comunidades </t>
  </si>
  <si>
    <t xml:space="preserve">Cedulas de consentimiento </t>
  </si>
  <si>
    <t xml:space="preserve">Publicación </t>
  </si>
  <si>
    <t xml:space="preserve">Entrega de insumos a las casas de salud </t>
  </si>
  <si>
    <t xml:space="preserve">Entrega de vales de apoyo </t>
  </si>
  <si>
    <t xml:space="preserve">Numero de beneficiarios </t>
  </si>
  <si>
    <t xml:space="preserve">Acuse de expedientes </t>
  </si>
  <si>
    <t xml:space="preserve">Acuses </t>
  </si>
  <si>
    <t xml:space="preserve">Tamizaje </t>
  </si>
  <si>
    <t xml:space="preserve">Se refieren los casos positivos a las instancias correspondientes </t>
  </si>
  <si>
    <t xml:space="preserve">Hoja de referencia </t>
  </si>
  <si>
    <t>Gestionar Ante la secretaria de salud las vacunas para el año 2026</t>
  </si>
  <si>
    <t>Certificados de vacunación</t>
  </si>
  <si>
    <t xml:space="preserve">Seguimiento al programa "Trabajemos para un espacio de salud digno para todos " del 2025 </t>
  </si>
  <si>
    <t>Realizar la entrega de insumos a las casas de salud que cumplieron con los requisitos establecidos el 2025</t>
  </si>
  <si>
    <t xml:space="preserve">Comprobación </t>
  </si>
  <si>
    <t xml:space="preserve">Reportar las actividades realizadas al en el área por trimestre </t>
  </si>
  <si>
    <t xml:space="preserve">Sistema de Control Interno Constitucional </t>
  </si>
  <si>
    <t>Elaborar y entregar formato</t>
  </si>
  <si>
    <t xml:space="preserve">Entrega de formatos trimestrales </t>
  </si>
  <si>
    <t xml:space="preserve">Reporte </t>
  </si>
  <si>
    <t>MVZ. FRANCISCO JAVIER GÖMEZ REYES</t>
  </si>
  <si>
    <t xml:space="preserve"> TITULAR DE SALUD, SANIDAD Y PREVENCIÖN DE ADICCIONES</t>
  </si>
  <si>
    <t xml:space="preserve">Desarrollo social </t>
  </si>
  <si>
    <t xml:space="preserve">Salud vital (programa para subsidiar medicamentos básicos para diabetes e hipertensión) </t>
  </si>
  <si>
    <t>Traslado rosa (Programa para trasladar a grupos de mujeres a UNEME DEDICAM   )</t>
  </si>
  <si>
    <t xml:space="preserve">Salud Comunitaria (programa para apoyar a las casas de salud para que estén en condiciones dignas para la población) </t>
  </si>
  <si>
    <t>Conocer las condiciones actuales de las casas de salud del municipio para proponer el proyecto " Salud comunitaria"</t>
  </si>
  <si>
    <t xml:space="preserve">Censo digital de perros y gatos  </t>
  </si>
  <si>
    <t xml:space="preserve">Presentar propuesta del programa o proyecto para su autorización </t>
  </si>
  <si>
    <t xml:space="preserve">Gestionar campañas de esterilización masiva ante la secretaria de salud. </t>
  </si>
  <si>
    <t>Hogar Eterno (se instalara el servicio de cremación para mascotas a un costo razonable)</t>
  </si>
  <si>
    <t xml:space="preserve">Reunión con autoridades locales para la presentación del programa </t>
  </si>
  <si>
    <t xml:space="preserve">Recepcionar documentación según los lineamientos del proyecto </t>
  </si>
  <si>
    <t xml:space="preserve">Reunión con autoridades locales y personal de IMSS Bienestar para la presentación del programa </t>
  </si>
  <si>
    <t xml:space="preserve">Beneficiarios </t>
  </si>
  <si>
    <t xml:space="preserve">Realizar cirugías de esterilización en perros y gatos </t>
  </si>
  <si>
    <t xml:space="preserve">Difusión de convocatoria y programa </t>
  </si>
  <si>
    <t xml:space="preserve">Realizar el evento Dúo del Terror 3ra edición </t>
  </si>
  <si>
    <t xml:space="preserve">Recepción de expedientes según los lineamientos </t>
  </si>
  <si>
    <t xml:space="preserve">Vales de agradecimiento </t>
  </si>
  <si>
    <t xml:space="preserve">Integración de expedientes según los lineamientos del proyecto </t>
  </si>
  <si>
    <t xml:space="preserve">Se envían oficios a escuelas de nivel básico y medio superar para ofrecer tamizajes </t>
  </si>
  <si>
    <t xml:space="preserve">Se realizan pruebas toxicológicas a alumnos o personas en donde lo pida el tamizaje o de manera voluntaria lo solicite </t>
  </si>
  <si>
    <t xml:space="preserve">Pruebas </t>
  </si>
  <si>
    <t xml:space="preserve">Reunión con autoridades locales y personal de IMSS Bienestar para dar indicaciones y presentar fechas de las comunidades </t>
  </si>
  <si>
    <t xml:space="preserve">Aplicación de vacuna antirrábica en las diferentes comunidades del municipio </t>
  </si>
  <si>
    <t xml:space="preserve">Coadyuvar con planeación y DIF municipal para el traslado y hospedade de los brigadistas que irán a la comunidades </t>
  </si>
  <si>
    <t xml:space="preserve">Instalación del crematorio para mascotas </t>
  </si>
  <si>
    <t xml:space="preserve">Salud, sanidad y prevención de adicciones </t>
  </si>
  <si>
    <t>Planificar las actividades que se realizaran en el área de SSyPA en el año 2026</t>
  </si>
  <si>
    <t>Gestionar por lo menos 3 fechas en COPRISEH, para capacitar a los comerciantes.</t>
  </si>
  <si>
    <t xml:space="preserve">Realizar censo de casas de salud del municipio </t>
  </si>
  <si>
    <t xml:space="preserve">Vales de recibido </t>
  </si>
  <si>
    <t xml:space="preserve">Vales de apoyo </t>
  </si>
  <si>
    <t xml:space="preserve">Impartir por medio de instancias municipales, estatales o federales impartir platicas, conferencias o talleres </t>
  </si>
  <si>
    <t>Capacitar por medio de la COPRISEH, a los comerciantes que realizan la venta de alimentos en el municipio..</t>
  </si>
  <si>
    <t xml:space="preserve">Evento </t>
  </si>
  <si>
    <t xml:space="preserve">Realizar tamizaje a alumnos que el docente refiera </t>
  </si>
  <si>
    <t>Acercar brigadas de salud IPN</t>
  </si>
  <si>
    <t xml:space="preserve">Comunidades beneficiadas </t>
  </si>
  <si>
    <t xml:space="preserve">Centro de cremación </t>
  </si>
  <si>
    <t>Reporte quincenal de actividades.</t>
  </si>
  <si>
    <t xml:space="preserve">Entregar el avance trimestral del programa operativo anual </t>
  </si>
  <si>
    <t xml:space="preserve">Se elaborara un documento para reportar la viabilidad del programa, acompañados de encuestas ciudadanas de cada programa </t>
  </si>
  <si>
    <t xml:space="preserve">Entrega de reportes finales de los programas sociales </t>
  </si>
  <si>
    <t xml:space="preserve">Integrar los expedientes para que tesorería pueda realizar la entrega del apoyo.  </t>
  </si>
  <si>
    <t xml:space="preserve">Realización del evento en el marco del día mundial de salud mental </t>
  </si>
  <si>
    <t>Realizar pruebas toxicológicas a alumnos o personas según el diagnostico del tamizaje o de manera voluntaria</t>
  </si>
  <si>
    <t>Entregar reporte de las actividades del área para el informe de gobierno</t>
  </si>
  <si>
    <t>Entregar indicadores de la guía consultiva de desempeño municipal</t>
  </si>
  <si>
    <t xml:space="preserve">Ferias de la salud </t>
  </si>
  <si>
    <t xml:space="preserve">Realizar ferias de la salud en instituciones educativas en colaboración con dependencias, municipales, estatales y federales </t>
  </si>
  <si>
    <t xml:space="preserve">Realizar Ferias de la Salud "Uniendo esfuerzos por la salud" en escuelas </t>
  </si>
  <si>
    <t>Día mundial de la salud mental ( se realizara funcion de cine , con enfoque del dia mundial de la salud mental  destinado a las escuelas)</t>
  </si>
  <si>
    <t>Día mundial de la salud mental ( se realizara función de cine con enfoque del día mundial de la salud mental destinado a las escuelas)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</si>
  <si>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</si>
  <si>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</si>
  <si>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</si>
  <si>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</si>
  <si>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</si>
  <si>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</si>
  <si>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</si>
  <si>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</si>
  <si>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</si>
  <si>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</si>
  <si>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</si>
  <si>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</si>
  <si>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</si>
  <si>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</si>
  <si>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</si>
  <si>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</si>
  <si>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</si>
  <si>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</si>
  <si>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</si>
  <si>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</si>
  <si>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</si>
  <si>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</si>
  <si>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</si>
  <si>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</si>
  <si>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</si>
  <si>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</si>
  <si>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</si>
  <si>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</si>
  <si>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ADMINISTRACIÓN PÚBLICA MUNICIPAL SANTIAGO DE ANAYA, HIDALGO</t>
  </si>
  <si>
    <t>EJE 2. SANTIAGO DE ANAYA QUE BUSCA EL BIENESTAR DEL PUEBLO.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</si>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</sst>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202124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/>
        <bgColor rgb="FFA122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30" fillId="0" borderId="0" applyFont="0" applyFill="0" applyBorder="0" applyAlignment="0" applyProtection="0"/>
    <xf numFmtId="0" fontId="33" fillId="0" borderId="2"/>
    <xf numFmtId="0" fontId="2" fillId="0" borderId="2"/>
  </cellStyleXfs>
  <cellXfs count="120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3" fillId="0" borderId="0" xfId="0" applyFont="1"/>
    <xf numFmtId="9" fontId="3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7" fillId="0" borderId="5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wrapText="1"/>
    </xf>
    <xf numFmtId="0" fontId="20" fillId="0" borderId="0" xfId="0" applyFont="1"/>
    <xf numFmtId="0" fontId="36" fillId="3" borderId="3" xfId="0" applyFont="1" applyFill="1" applyBorder="1" applyAlignment="1">
      <alignment horizontal="center" vertical="center" wrapText="1"/>
    </xf>
    <xf numFmtId="0" fontId="34" fillId="0" borderId="3" xfId="2" applyFont="1" applyBorder="1" applyAlignment="1" applyProtection="1">
      <alignment horizontal="center" vertical="center"/>
      <protection locked="0"/>
    </xf>
    <xf numFmtId="9" fontId="34" fillId="0" borderId="3" xfId="1" applyFont="1" applyFill="1" applyBorder="1" applyAlignment="1" applyProtection="1">
      <alignment horizontal="center" vertical="center" wrapText="1"/>
      <protection locked="0"/>
    </xf>
    <xf numFmtId="0" fontId="34" fillId="10" borderId="3" xfId="2" applyFont="1" applyFill="1" applyBorder="1" applyAlignment="1">
      <alignment horizontal="center" vertical="center" wrapText="1"/>
    </xf>
    <xf numFmtId="9" fontId="34" fillId="10" borderId="3" xfId="1" applyFont="1" applyFill="1" applyBorder="1" applyAlignment="1">
      <alignment horizontal="center" vertical="center" wrapText="1"/>
    </xf>
    <xf numFmtId="9" fontId="37" fillId="10" borderId="3" xfId="1" applyFont="1" applyFill="1" applyBorder="1" applyAlignment="1">
      <alignment horizontal="center" vertical="center" wrapText="1"/>
    </xf>
    <xf numFmtId="0" fontId="38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8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41" fillId="11" borderId="15" xfId="3" applyFont="1" applyFill="1" applyBorder="1" applyAlignment="1">
      <alignment horizontal="center" vertical="center" wrapText="1"/>
    </xf>
    <xf numFmtId="0" fontId="31" fillId="11" borderId="15" xfId="3" applyFont="1" applyFill="1" applyBorder="1" applyAlignment="1">
      <alignment horizontal="center" vertical="center" wrapText="1"/>
    </xf>
    <xf numFmtId="0" fontId="41" fillId="11" borderId="15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41" fillId="12" borderId="16" xfId="2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33" fillId="13" borderId="18" xfId="2" applyFill="1" applyBorder="1" applyAlignment="1" applyProtection="1">
      <alignment horizontal="left" vertical="center" wrapText="1"/>
      <protection locked="0"/>
    </xf>
    <xf numFmtId="0" fontId="41" fillId="12" borderId="19" xfId="2" applyFont="1" applyFill="1" applyBorder="1" applyAlignment="1" applyProtection="1">
      <alignment horizontal="left" vertical="center" wrapText="1"/>
      <protection locked="0"/>
    </xf>
    <xf numFmtId="0" fontId="2" fillId="0" borderId="20" xfId="3" applyBorder="1" applyAlignment="1">
      <alignment horizontal="left" vertical="center" wrapText="1"/>
    </xf>
    <xf numFmtId="0" fontId="33" fillId="13" borderId="21" xfId="2" applyFill="1" applyBorder="1" applyAlignment="1" applyProtection="1">
      <alignment horizontal="left" vertical="center" wrapText="1"/>
      <protection locked="0"/>
    </xf>
    <xf numFmtId="0" fontId="33" fillId="13" borderId="21" xfId="2" quotePrefix="1" applyFill="1" applyBorder="1" applyAlignment="1" applyProtection="1">
      <alignment horizontal="left" vertical="center" wrapText="1"/>
      <protection locked="0"/>
    </xf>
    <xf numFmtId="0" fontId="43" fillId="12" borderId="19" xfId="3" applyFont="1" applyFill="1" applyBorder="1" applyAlignment="1">
      <alignment horizontal="left" vertical="center" indent="2"/>
    </xf>
    <xf numFmtId="0" fontId="38" fillId="10" borderId="21" xfId="3" applyFont="1" applyFill="1" applyBorder="1" applyAlignment="1">
      <alignment horizontal="left" vertical="center" wrapText="1"/>
    </xf>
    <xf numFmtId="0" fontId="38" fillId="14" borderId="21" xfId="3" applyFont="1" applyFill="1" applyBorder="1" applyAlignment="1">
      <alignment horizontal="left" vertical="center" wrapText="1"/>
    </xf>
    <xf numFmtId="0" fontId="44" fillId="10" borderId="21" xfId="3" applyFont="1" applyFill="1" applyBorder="1" applyAlignment="1">
      <alignment horizontal="left" vertical="center" wrapText="1"/>
    </xf>
    <xf numFmtId="0" fontId="41" fillId="12" borderId="22" xfId="2" applyFont="1" applyFill="1" applyBorder="1" applyAlignment="1" applyProtection="1">
      <alignment horizontal="left" vertical="center" wrapText="1"/>
      <protection locked="0"/>
    </xf>
    <xf numFmtId="0" fontId="2" fillId="0" borderId="23" xfId="3" applyBorder="1" applyAlignment="1">
      <alignment horizontal="left" vertical="center" wrapText="1"/>
    </xf>
    <xf numFmtId="0" fontId="44" fillId="10" borderId="24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3" fillId="0" borderId="0" xfId="0" applyFont="1" applyAlignment="1">
      <alignment horizontal="center"/>
    </xf>
    <xf numFmtId="0" fontId="20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4" fillId="10" borderId="12" xfId="2" applyFont="1" applyFill="1" applyBorder="1" applyAlignment="1" applyProtection="1">
      <alignment horizontal="center" vertical="center" wrapText="1"/>
      <protection locked="0"/>
    </xf>
    <xf numFmtId="0" fontId="34" fillId="10" borderId="13" xfId="2" applyFont="1" applyFill="1" applyBorder="1" applyAlignment="1" applyProtection="1">
      <alignment horizontal="center" vertical="center" wrapText="1"/>
      <protection locked="0"/>
    </xf>
    <xf numFmtId="0" fontId="35" fillId="10" borderId="3" xfId="2" applyFont="1" applyFill="1" applyBorder="1" applyAlignment="1" applyProtection="1">
      <alignment horizontal="center" vertical="center" wrapText="1"/>
      <protection locked="0"/>
    </xf>
    <xf numFmtId="0" fontId="33" fillId="0" borderId="25" xfId="2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0" fontId="3" fillId="0" borderId="0" xfId="0" applyFont="1" applyAlignment="1">
      <alignment horizontal="right"/>
    </xf>
    <xf numFmtId="0" fontId="39" fillId="11" borderId="12" xfId="2" applyFont="1" applyFill="1" applyBorder="1" applyAlignment="1" applyProtection="1">
      <alignment horizontal="center" vertical="center" wrapText="1"/>
      <protection locked="0"/>
    </xf>
    <xf numFmtId="0" fontId="39" fillId="11" borderId="13" xfId="2" applyFont="1" applyFill="1" applyBorder="1" applyAlignment="1" applyProtection="1">
      <alignment horizontal="center" vertical="center" wrapText="1"/>
      <protection locked="0"/>
    </xf>
    <xf numFmtId="0" fontId="40" fillId="0" borderId="14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C75025CF-C9C9-4088-A09A-3CF7B15AF4AC}"/>
    <cellStyle name="Normal 3" xfId="3" xr:uid="{ED7456EA-0794-405F-A8CB-E86AB1C6C15A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2164</xdr:colOff>
      <xdr:row>0</xdr:row>
      <xdr:rowOff>285749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9639539" y="285749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69273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69273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  <pageSetUpPr fitToPage="1"/>
  </sheetPr>
  <dimension ref="A1:AC1037"/>
  <sheetViews>
    <sheetView tabSelected="1" showWhiteSpace="0" view="pageLayout" topLeftCell="I67" zoomScale="60" zoomScaleNormal="55" zoomScaleSheetLayoutView="85" zoomScalePageLayoutView="60" workbookViewId="0">
      <selection activeCell="AF73" sqref="AF73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5.85546875" customWidth="1"/>
    <col min="8" max="8" width="5.7109375" customWidth="1"/>
    <col min="9" max="9" width="7.140625" customWidth="1"/>
    <col min="10" max="11" width="5.5703125" customWidth="1"/>
    <col min="12" max="12" width="6.5703125" customWidth="1"/>
    <col min="13" max="13" width="5.5703125" customWidth="1"/>
    <col min="14" max="14" width="6.140625" customWidth="1"/>
    <col min="15" max="15" width="5.42578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94"/>
  </cols>
  <sheetData>
    <row r="1" spans="1:29" ht="23.25" x14ac:dyDescent="0.45">
      <c r="A1" s="99" t="s">
        <v>188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</row>
    <row r="2" spans="1:29" ht="23.25" x14ac:dyDescent="0.45">
      <c r="A2" s="28"/>
      <c r="B2" s="65"/>
      <c r="C2" s="4"/>
      <c r="E2" s="65"/>
      <c r="F2" s="4" t="s">
        <v>189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9" ht="23.25" x14ac:dyDescent="0.45">
      <c r="A3" s="99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</row>
    <row r="4" spans="1:29" ht="23.25" x14ac:dyDescent="0.45">
      <c r="A4" s="99" t="s">
        <v>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</row>
    <row r="5" spans="1:29" ht="23.25" x14ac:dyDescent="0.45">
      <c r="A5" s="116" t="s">
        <v>1</v>
      </c>
      <c r="B5" s="100"/>
      <c r="C5" s="114" t="s">
        <v>107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4"/>
      <c r="R5" s="4"/>
      <c r="S5" s="4"/>
      <c r="T5" s="4"/>
      <c r="U5" s="31"/>
      <c r="V5" s="4"/>
      <c r="W5" s="4"/>
      <c r="X5" s="4"/>
      <c r="Y5" s="4"/>
      <c r="Z5" s="4"/>
      <c r="AA5" s="32"/>
      <c r="AB5" s="32"/>
    </row>
    <row r="6" spans="1:29" ht="23.25" x14ac:dyDescent="0.45">
      <c r="A6" s="32"/>
      <c r="B6" s="1" t="s">
        <v>2</v>
      </c>
      <c r="C6" s="114" t="s">
        <v>133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4"/>
      <c r="S6" s="4"/>
      <c r="T6" s="4"/>
      <c r="U6" s="31"/>
      <c r="V6" s="4" t="s">
        <v>3</v>
      </c>
      <c r="W6" s="4"/>
      <c r="X6" s="4"/>
      <c r="Y6" s="4"/>
      <c r="Z6" s="4" t="s">
        <v>4</v>
      </c>
      <c r="AA6" s="32"/>
      <c r="AB6" s="32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108" t="s">
        <v>5</v>
      </c>
      <c r="B8" s="108" t="s">
        <v>6</v>
      </c>
      <c r="C8" s="108" t="s">
        <v>7</v>
      </c>
      <c r="D8" s="109" t="s">
        <v>8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10" t="s">
        <v>9</v>
      </c>
      <c r="Q8" s="111"/>
      <c r="R8" s="111"/>
      <c r="S8" s="111"/>
      <c r="T8" s="111"/>
      <c r="U8" s="111"/>
      <c r="V8" s="111"/>
      <c r="W8" s="111"/>
      <c r="X8" s="108" t="s">
        <v>10</v>
      </c>
      <c r="Y8" s="108"/>
      <c r="Z8" s="107"/>
      <c r="AA8" s="107"/>
      <c r="AB8" s="107"/>
    </row>
    <row r="9" spans="1:29" ht="50.25" customHeight="1" x14ac:dyDescent="0.25">
      <c r="A9" s="107"/>
      <c r="B9" s="107"/>
      <c r="C9" s="107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110" t="s">
        <v>23</v>
      </c>
      <c r="Q9" s="111"/>
      <c r="R9" s="110" t="s">
        <v>24</v>
      </c>
      <c r="S9" s="111"/>
      <c r="T9" s="110" t="s">
        <v>25</v>
      </c>
      <c r="U9" s="111"/>
      <c r="V9" s="110" t="s">
        <v>26</v>
      </c>
      <c r="W9" s="111"/>
      <c r="X9" s="112" t="s">
        <v>27</v>
      </c>
      <c r="Y9" s="112" t="s">
        <v>160</v>
      </c>
      <c r="Z9" s="112" t="s">
        <v>161</v>
      </c>
      <c r="AA9" s="112" t="s">
        <v>162</v>
      </c>
      <c r="AB9" s="112" t="s">
        <v>163</v>
      </c>
      <c r="AC9" s="113" t="s">
        <v>190</v>
      </c>
    </row>
    <row r="10" spans="1:29" ht="16.5" x14ac:dyDescent="0.25">
      <c r="A10" s="109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29" t="s">
        <v>28</v>
      </c>
      <c r="Q10" s="66" t="s">
        <v>29</v>
      </c>
      <c r="R10" s="29" t="s">
        <v>28</v>
      </c>
      <c r="S10" s="66" t="s">
        <v>29</v>
      </c>
      <c r="T10" s="29" t="s">
        <v>28</v>
      </c>
      <c r="U10" s="66" t="s">
        <v>29</v>
      </c>
      <c r="V10" s="29" t="s">
        <v>28</v>
      </c>
      <c r="W10" s="66" t="s">
        <v>29</v>
      </c>
      <c r="X10" s="112"/>
      <c r="Y10" s="112"/>
      <c r="Z10" s="112"/>
      <c r="AA10" s="112"/>
      <c r="AB10" s="112"/>
      <c r="AC10" s="113"/>
    </row>
    <row r="11" spans="1:29" ht="30" customHeight="1" x14ac:dyDescent="0.25">
      <c r="A11" s="105" t="s">
        <v>30</v>
      </c>
      <c r="B11" s="106"/>
      <c r="C11" s="106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</row>
    <row r="12" spans="1:29" ht="57.75" customHeight="1" x14ac:dyDescent="0.25">
      <c r="A12" s="38" t="s">
        <v>49</v>
      </c>
      <c r="B12" s="38" t="s">
        <v>134</v>
      </c>
      <c r="C12" s="38" t="s">
        <v>50</v>
      </c>
      <c r="D12" s="39">
        <v>1</v>
      </c>
      <c r="E12" s="39"/>
      <c r="F12" s="40"/>
      <c r="G12" s="41"/>
      <c r="H12" s="41"/>
      <c r="I12" s="41"/>
      <c r="J12" s="42"/>
      <c r="K12" s="42"/>
      <c r="L12" s="42"/>
      <c r="M12" s="43"/>
      <c r="N12" s="43"/>
      <c r="O12" s="43"/>
      <c r="P12" s="21">
        <f>SUM(D12:F12)</f>
        <v>1</v>
      </c>
      <c r="Q12" s="21">
        <v>0</v>
      </c>
      <c r="R12" s="22">
        <f>SUM(G12:I12)</f>
        <v>0</v>
      </c>
      <c r="S12" s="22"/>
      <c r="T12" s="23">
        <f>SUM(J12:L12)</f>
        <v>0</v>
      </c>
      <c r="U12" s="23"/>
      <c r="V12" s="24">
        <f>SUM(M12:O12)</f>
        <v>0</v>
      </c>
      <c r="W12" s="24"/>
      <c r="X12" s="67">
        <f t="shared" ref="X12:X32" si="0">P12+R12+T12+V12</f>
        <v>1</v>
      </c>
      <c r="Y12" s="67">
        <f t="shared" ref="Y12:Y32" si="1">Q12+S12+U12+W12</f>
        <v>0</v>
      </c>
      <c r="Z12" s="68">
        <f t="shared" ref="Z12:Z32" si="2">Y12/X12</f>
        <v>0</v>
      </c>
      <c r="AA12" s="67">
        <f t="shared" ref="AA12:AA32" si="3">IF(Y12&gt;X12,X12,Y12)</f>
        <v>0</v>
      </c>
      <c r="AB12" s="68" t="str">
        <f t="shared" ref="AB12:AB32" si="4">IF(IFERROR(SUM((Q12&gt;0),(S12&gt;0),(U12&gt;0),(W12&gt;0))/SUM((P12&gt;0),(R12&gt;0),(T12&gt;0),(V12&gt;0)),0)&gt;=51%,"SI","NO")</f>
        <v>NO</v>
      </c>
      <c r="AC12" s="94" t="s">
        <v>191</v>
      </c>
    </row>
    <row r="13" spans="1:29" ht="57" customHeight="1" x14ac:dyDescent="0.25">
      <c r="A13" s="38" t="s">
        <v>108</v>
      </c>
      <c r="B13" s="38" t="s">
        <v>51</v>
      </c>
      <c r="C13" s="38" t="s">
        <v>52</v>
      </c>
      <c r="D13" s="39"/>
      <c r="E13" s="39">
        <v>1</v>
      </c>
      <c r="F13" s="40"/>
      <c r="G13" s="41"/>
      <c r="H13" s="41"/>
      <c r="I13" s="41"/>
      <c r="J13" s="42"/>
      <c r="K13" s="42"/>
      <c r="L13" s="42"/>
      <c r="M13" s="43"/>
      <c r="N13" s="43"/>
      <c r="O13" s="43"/>
      <c r="P13" s="21">
        <f>SUM(D13:F13)</f>
        <v>1</v>
      </c>
      <c r="Q13" s="21">
        <v>0</v>
      </c>
      <c r="R13" s="22">
        <f t="shared" ref="R13:R32" si="5">SUM(G13:I13)</f>
        <v>0</v>
      </c>
      <c r="S13" s="22"/>
      <c r="T13" s="23">
        <f t="shared" ref="T13:T32" si="6">SUM(J13:L13)</f>
        <v>0</v>
      </c>
      <c r="U13" s="23"/>
      <c r="V13" s="24">
        <f t="shared" ref="V13:V32" si="7">SUM(M13:O13)</f>
        <v>0</v>
      </c>
      <c r="W13" s="24"/>
      <c r="X13" s="67">
        <f t="shared" si="0"/>
        <v>1</v>
      </c>
      <c r="Y13" s="67">
        <f t="shared" si="1"/>
        <v>0</v>
      </c>
      <c r="Z13" s="68">
        <f t="shared" si="2"/>
        <v>0</v>
      </c>
      <c r="AA13" s="67">
        <f t="shared" si="3"/>
        <v>0</v>
      </c>
      <c r="AB13" s="68" t="str">
        <f t="shared" si="4"/>
        <v>NO</v>
      </c>
      <c r="AC13" s="94" t="s">
        <v>191</v>
      </c>
    </row>
    <row r="14" spans="1:29" ht="57" customHeight="1" x14ac:dyDescent="0.25">
      <c r="A14" s="38" t="s">
        <v>109</v>
      </c>
      <c r="B14" s="38" t="s">
        <v>51</v>
      </c>
      <c r="C14" s="38" t="s">
        <v>52</v>
      </c>
      <c r="D14" s="39"/>
      <c r="E14" s="39"/>
      <c r="F14" s="40">
        <v>1</v>
      </c>
      <c r="G14" s="41"/>
      <c r="H14" s="41"/>
      <c r="I14" s="41"/>
      <c r="J14" s="42"/>
      <c r="K14" s="42"/>
      <c r="L14" s="42"/>
      <c r="M14" s="43"/>
      <c r="N14" s="43"/>
      <c r="O14" s="43"/>
      <c r="P14" s="21">
        <f t="shared" ref="P14" si="8">SUM(D14:F14)</f>
        <v>1</v>
      </c>
      <c r="Q14" s="21">
        <v>0</v>
      </c>
      <c r="R14" s="22">
        <f t="shared" si="5"/>
        <v>0</v>
      </c>
      <c r="S14" s="22"/>
      <c r="T14" s="23">
        <f t="shared" si="6"/>
        <v>0</v>
      </c>
      <c r="U14" s="23"/>
      <c r="V14" s="24">
        <f t="shared" si="7"/>
        <v>0</v>
      </c>
      <c r="W14" s="24"/>
      <c r="X14" s="67">
        <f t="shared" si="0"/>
        <v>1</v>
      </c>
      <c r="Y14" s="67">
        <f t="shared" si="1"/>
        <v>0</v>
      </c>
      <c r="Z14" s="68">
        <f t="shared" si="2"/>
        <v>0</v>
      </c>
      <c r="AA14" s="67">
        <f t="shared" si="3"/>
        <v>0</v>
      </c>
      <c r="AB14" s="68" t="str">
        <f t="shared" si="4"/>
        <v>NO</v>
      </c>
      <c r="AC14" s="94" t="s">
        <v>191</v>
      </c>
    </row>
    <row r="15" spans="1:29" ht="57" customHeight="1" x14ac:dyDescent="0.25">
      <c r="A15" s="38" t="s">
        <v>53</v>
      </c>
      <c r="B15" s="38" t="s">
        <v>54</v>
      </c>
      <c r="C15" s="38" t="s">
        <v>52</v>
      </c>
      <c r="D15" s="39"/>
      <c r="E15" s="39">
        <v>1</v>
      </c>
      <c r="F15" s="40"/>
      <c r="G15" s="41"/>
      <c r="H15" s="41"/>
      <c r="I15" s="41">
        <v>1</v>
      </c>
      <c r="J15" s="42"/>
      <c r="K15" s="42"/>
      <c r="L15" s="42"/>
      <c r="M15" s="43"/>
      <c r="N15" s="43"/>
      <c r="O15" s="43"/>
      <c r="P15" s="21">
        <f t="shared" ref="P15:P16" si="9">SUM(D15:F15)</f>
        <v>1</v>
      </c>
      <c r="Q15" s="21">
        <v>0</v>
      </c>
      <c r="R15" s="22">
        <f t="shared" si="5"/>
        <v>1</v>
      </c>
      <c r="S15" s="22"/>
      <c r="T15" s="23">
        <f t="shared" si="6"/>
        <v>0</v>
      </c>
      <c r="U15" s="23"/>
      <c r="V15" s="24">
        <f t="shared" si="7"/>
        <v>0</v>
      </c>
      <c r="W15" s="24"/>
      <c r="X15" s="67">
        <f t="shared" si="0"/>
        <v>2</v>
      </c>
      <c r="Y15" s="67">
        <f t="shared" si="1"/>
        <v>0</v>
      </c>
      <c r="Z15" s="68">
        <f t="shared" si="2"/>
        <v>0</v>
      </c>
      <c r="AA15" s="67">
        <f t="shared" si="3"/>
        <v>0</v>
      </c>
      <c r="AB15" s="68" t="str">
        <f t="shared" si="4"/>
        <v>NO</v>
      </c>
      <c r="AC15" s="94" t="s">
        <v>191</v>
      </c>
    </row>
    <row r="16" spans="1:29" ht="57" customHeight="1" x14ac:dyDescent="0.25">
      <c r="A16" s="63" t="s">
        <v>55</v>
      </c>
      <c r="B16" s="38" t="s">
        <v>51</v>
      </c>
      <c r="C16" s="38" t="s">
        <v>52</v>
      </c>
      <c r="D16" s="39"/>
      <c r="E16" s="39">
        <v>1</v>
      </c>
      <c r="F16" s="40"/>
      <c r="G16" s="41"/>
      <c r="H16" s="41"/>
      <c r="I16" s="41"/>
      <c r="J16" s="42"/>
      <c r="K16" s="42"/>
      <c r="L16" s="42"/>
      <c r="M16" s="43"/>
      <c r="N16" s="43"/>
      <c r="O16" s="43"/>
      <c r="P16" s="21">
        <f t="shared" si="9"/>
        <v>1</v>
      </c>
      <c r="Q16" s="21">
        <v>0</v>
      </c>
      <c r="R16" s="22">
        <f t="shared" si="5"/>
        <v>0</v>
      </c>
      <c r="S16" s="22"/>
      <c r="T16" s="23">
        <f t="shared" si="6"/>
        <v>0</v>
      </c>
      <c r="U16" s="23"/>
      <c r="V16" s="24">
        <f t="shared" si="7"/>
        <v>0</v>
      </c>
      <c r="W16" s="24"/>
      <c r="X16" s="67">
        <f t="shared" si="0"/>
        <v>1</v>
      </c>
      <c r="Y16" s="67">
        <f t="shared" si="1"/>
        <v>0</v>
      </c>
      <c r="Z16" s="68">
        <f t="shared" si="2"/>
        <v>0</v>
      </c>
      <c r="AA16" s="67">
        <f t="shared" si="3"/>
        <v>0</v>
      </c>
      <c r="AB16" s="68" t="str">
        <f t="shared" si="4"/>
        <v>NO</v>
      </c>
      <c r="AC16" s="94" t="s">
        <v>191</v>
      </c>
    </row>
    <row r="17" spans="1:29" ht="57" customHeight="1" x14ac:dyDescent="0.25">
      <c r="A17" s="38" t="s">
        <v>56</v>
      </c>
      <c r="B17" s="38" t="s">
        <v>51</v>
      </c>
      <c r="C17" s="38" t="s">
        <v>52</v>
      </c>
      <c r="D17" s="16"/>
      <c r="E17" s="16"/>
      <c r="F17" s="17"/>
      <c r="G17" s="18"/>
      <c r="H17" s="18">
        <v>1</v>
      </c>
      <c r="I17" s="18"/>
      <c r="J17" s="19"/>
      <c r="K17" s="19"/>
      <c r="L17" s="19"/>
      <c r="M17" s="20"/>
      <c r="N17" s="20"/>
      <c r="O17" s="20"/>
      <c r="P17" s="21">
        <f>SUM(D17:F17)</f>
        <v>0</v>
      </c>
      <c r="Q17" s="21">
        <v>0</v>
      </c>
      <c r="R17" s="22">
        <f t="shared" si="5"/>
        <v>1</v>
      </c>
      <c r="S17" s="22"/>
      <c r="T17" s="23">
        <f t="shared" si="6"/>
        <v>0</v>
      </c>
      <c r="U17" s="23"/>
      <c r="V17" s="24">
        <f t="shared" si="7"/>
        <v>0</v>
      </c>
      <c r="W17" s="24"/>
      <c r="X17" s="67">
        <f t="shared" si="0"/>
        <v>1</v>
      </c>
      <c r="Y17" s="67">
        <f t="shared" si="1"/>
        <v>0</v>
      </c>
      <c r="Z17" s="68">
        <f t="shared" si="2"/>
        <v>0</v>
      </c>
      <c r="AA17" s="67">
        <f t="shared" si="3"/>
        <v>0</v>
      </c>
      <c r="AB17" s="68" t="str">
        <f t="shared" si="4"/>
        <v>NO</v>
      </c>
      <c r="AC17" s="94" t="s">
        <v>191</v>
      </c>
    </row>
    <row r="18" spans="1:29" ht="62.25" customHeight="1" x14ac:dyDescent="0.25">
      <c r="A18" s="38" t="s">
        <v>110</v>
      </c>
      <c r="B18" s="38" t="s">
        <v>51</v>
      </c>
      <c r="C18" s="38" t="s">
        <v>52</v>
      </c>
      <c r="D18" s="16"/>
      <c r="E18" s="16"/>
      <c r="F18" s="17">
        <v>1</v>
      </c>
      <c r="G18" s="18"/>
      <c r="H18" s="18"/>
      <c r="I18" s="18"/>
      <c r="J18" s="19"/>
      <c r="K18" s="19"/>
      <c r="L18" s="19"/>
      <c r="M18" s="20"/>
      <c r="N18" s="20"/>
      <c r="O18" s="20"/>
      <c r="P18" s="21">
        <f t="shared" ref="P18:P20" si="10">SUM(D18:F18)</f>
        <v>1</v>
      </c>
      <c r="Q18" s="21">
        <v>0</v>
      </c>
      <c r="R18" s="22">
        <f t="shared" si="5"/>
        <v>0</v>
      </c>
      <c r="S18" s="22"/>
      <c r="T18" s="23">
        <f t="shared" si="6"/>
        <v>0</v>
      </c>
      <c r="U18" s="23"/>
      <c r="V18" s="24">
        <f t="shared" si="7"/>
        <v>0</v>
      </c>
      <c r="W18" s="24"/>
      <c r="X18" s="67">
        <f t="shared" si="0"/>
        <v>1</v>
      </c>
      <c r="Y18" s="67">
        <f t="shared" si="1"/>
        <v>0</v>
      </c>
      <c r="Z18" s="68">
        <f t="shared" si="2"/>
        <v>0</v>
      </c>
      <c r="AA18" s="67">
        <f t="shared" si="3"/>
        <v>0</v>
      </c>
      <c r="AB18" s="68" t="str">
        <f t="shared" si="4"/>
        <v>NO</v>
      </c>
      <c r="AC18" s="94" t="s">
        <v>191</v>
      </c>
    </row>
    <row r="19" spans="1:29" ht="57" customHeight="1" x14ac:dyDescent="0.25">
      <c r="A19" s="38" t="s">
        <v>57</v>
      </c>
      <c r="B19" s="38" t="s">
        <v>51</v>
      </c>
      <c r="C19" s="38" t="s">
        <v>52</v>
      </c>
      <c r="D19" s="16">
        <v>1</v>
      </c>
      <c r="E19" s="16"/>
      <c r="F19" s="17"/>
      <c r="G19" s="18"/>
      <c r="H19" s="18"/>
      <c r="I19" s="18"/>
      <c r="J19" s="19"/>
      <c r="K19" s="19"/>
      <c r="L19" s="19"/>
      <c r="M19" s="20"/>
      <c r="N19" s="20"/>
      <c r="O19" s="20"/>
      <c r="P19" s="21">
        <f t="shared" si="10"/>
        <v>1</v>
      </c>
      <c r="Q19" s="21">
        <v>0</v>
      </c>
      <c r="R19" s="22">
        <f t="shared" si="5"/>
        <v>0</v>
      </c>
      <c r="S19" s="22"/>
      <c r="T19" s="23">
        <f t="shared" si="6"/>
        <v>0</v>
      </c>
      <c r="U19" s="23"/>
      <c r="V19" s="24">
        <f t="shared" si="7"/>
        <v>0</v>
      </c>
      <c r="W19" s="24"/>
      <c r="X19" s="67">
        <f t="shared" si="0"/>
        <v>1</v>
      </c>
      <c r="Y19" s="67">
        <f t="shared" si="1"/>
        <v>0</v>
      </c>
      <c r="Z19" s="68">
        <f t="shared" si="2"/>
        <v>0</v>
      </c>
      <c r="AA19" s="67">
        <f t="shared" si="3"/>
        <v>0</v>
      </c>
      <c r="AB19" s="68" t="str">
        <f t="shared" si="4"/>
        <v>NO</v>
      </c>
      <c r="AC19" s="94" t="s">
        <v>191</v>
      </c>
    </row>
    <row r="20" spans="1:29" ht="57" customHeight="1" x14ac:dyDescent="0.25">
      <c r="A20" s="38" t="s">
        <v>58</v>
      </c>
      <c r="B20" s="38" t="s">
        <v>59</v>
      </c>
      <c r="C20" s="38" t="s">
        <v>52</v>
      </c>
      <c r="D20" s="16">
        <v>2</v>
      </c>
      <c r="E20" s="16"/>
      <c r="F20" s="17"/>
      <c r="G20" s="18"/>
      <c r="H20" s="18"/>
      <c r="I20" s="18"/>
      <c r="J20" s="19"/>
      <c r="K20" s="19"/>
      <c r="L20" s="19"/>
      <c r="M20" s="20"/>
      <c r="N20" s="20"/>
      <c r="O20" s="20"/>
      <c r="P20" s="21">
        <f t="shared" si="10"/>
        <v>2</v>
      </c>
      <c r="Q20" s="21">
        <v>0</v>
      </c>
      <c r="R20" s="22">
        <f t="shared" si="5"/>
        <v>0</v>
      </c>
      <c r="S20" s="22"/>
      <c r="T20" s="23">
        <f t="shared" si="6"/>
        <v>0</v>
      </c>
      <c r="U20" s="23"/>
      <c r="V20" s="24">
        <f t="shared" si="7"/>
        <v>0</v>
      </c>
      <c r="W20" s="24"/>
      <c r="X20" s="67">
        <f t="shared" si="0"/>
        <v>2</v>
      </c>
      <c r="Y20" s="67">
        <f t="shared" si="1"/>
        <v>0</v>
      </c>
      <c r="Z20" s="68">
        <f t="shared" si="2"/>
        <v>0</v>
      </c>
      <c r="AA20" s="67">
        <f t="shared" si="3"/>
        <v>0</v>
      </c>
      <c r="AB20" s="68" t="str">
        <f t="shared" si="4"/>
        <v>NO</v>
      </c>
      <c r="AC20" s="94" t="s">
        <v>191</v>
      </c>
    </row>
    <row r="21" spans="1:29" ht="57" customHeight="1" x14ac:dyDescent="0.25">
      <c r="A21" s="38" t="s">
        <v>60</v>
      </c>
      <c r="B21" s="38" t="s">
        <v>61</v>
      </c>
      <c r="C21" s="38" t="s">
        <v>62</v>
      </c>
      <c r="D21" s="16"/>
      <c r="E21" s="16">
        <v>1</v>
      </c>
      <c r="F21" s="17"/>
      <c r="G21" s="18"/>
      <c r="H21" s="18"/>
      <c r="I21" s="18"/>
      <c r="J21" s="19"/>
      <c r="K21" s="19"/>
      <c r="L21" s="19"/>
      <c r="M21" s="20"/>
      <c r="N21" s="20"/>
      <c r="O21" s="20"/>
      <c r="P21" s="21">
        <f>SUM(D21:F21)</f>
        <v>1</v>
      </c>
      <c r="Q21" s="21">
        <v>0</v>
      </c>
      <c r="R21" s="22">
        <f t="shared" si="5"/>
        <v>0</v>
      </c>
      <c r="S21" s="22"/>
      <c r="T21" s="23">
        <f t="shared" si="6"/>
        <v>0</v>
      </c>
      <c r="U21" s="23"/>
      <c r="V21" s="24">
        <f t="shared" si="7"/>
        <v>0</v>
      </c>
      <c r="W21" s="24"/>
      <c r="X21" s="67">
        <f t="shared" si="0"/>
        <v>1</v>
      </c>
      <c r="Y21" s="67">
        <f t="shared" si="1"/>
        <v>0</v>
      </c>
      <c r="Z21" s="68">
        <f t="shared" si="2"/>
        <v>0</v>
      </c>
      <c r="AA21" s="67">
        <f t="shared" si="3"/>
        <v>0</v>
      </c>
      <c r="AB21" s="68" t="str">
        <f t="shared" si="4"/>
        <v>NO</v>
      </c>
      <c r="AC21" s="94" t="s">
        <v>191</v>
      </c>
    </row>
    <row r="22" spans="1:29" ht="57" customHeight="1" x14ac:dyDescent="0.25">
      <c r="A22" s="38" t="s">
        <v>63</v>
      </c>
      <c r="B22" s="38" t="s">
        <v>64</v>
      </c>
      <c r="C22" s="38" t="s">
        <v>65</v>
      </c>
      <c r="D22" s="16"/>
      <c r="E22" s="16"/>
      <c r="F22" s="17"/>
      <c r="G22" s="18">
        <v>1</v>
      </c>
      <c r="H22" s="18"/>
      <c r="I22" s="18"/>
      <c r="J22" s="19"/>
      <c r="K22" s="19"/>
      <c r="L22" s="19"/>
      <c r="M22" s="20"/>
      <c r="N22" s="20"/>
      <c r="O22" s="20"/>
      <c r="P22" s="21">
        <f t="shared" ref="P22:P28" si="11">SUM(D22:F22)</f>
        <v>0</v>
      </c>
      <c r="Q22" s="21">
        <v>0</v>
      </c>
      <c r="R22" s="22">
        <f t="shared" si="5"/>
        <v>1</v>
      </c>
      <c r="S22" s="22"/>
      <c r="T22" s="23">
        <f t="shared" si="6"/>
        <v>0</v>
      </c>
      <c r="U22" s="23"/>
      <c r="V22" s="24">
        <f t="shared" si="7"/>
        <v>0</v>
      </c>
      <c r="W22" s="24"/>
      <c r="X22" s="67">
        <f t="shared" si="0"/>
        <v>1</v>
      </c>
      <c r="Y22" s="67">
        <f t="shared" si="1"/>
        <v>0</v>
      </c>
      <c r="Z22" s="68">
        <f t="shared" si="2"/>
        <v>0</v>
      </c>
      <c r="AA22" s="67">
        <f t="shared" si="3"/>
        <v>0</v>
      </c>
      <c r="AB22" s="68" t="str">
        <f t="shared" si="4"/>
        <v>NO</v>
      </c>
      <c r="AC22" s="94" t="s">
        <v>191</v>
      </c>
    </row>
    <row r="23" spans="1:29" ht="57" customHeight="1" x14ac:dyDescent="0.25">
      <c r="A23" s="38" t="s">
        <v>66</v>
      </c>
      <c r="B23" s="38" t="s">
        <v>135</v>
      </c>
      <c r="C23" s="38" t="s">
        <v>52</v>
      </c>
      <c r="D23" s="16">
        <v>1</v>
      </c>
      <c r="E23" s="16"/>
      <c r="F23" s="17"/>
      <c r="G23" s="18"/>
      <c r="H23" s="18"/>
      <c r="I23" s="18"/>
      <c r="J23" s="19"/>
      <c r="K23" s="19"/>
      <c r="L23" s="19"/>
      <c r="M23" s="20"/>
      <c r="N23" s="20"/>
      <c r="O23" s="20"/>
      <c r="P23" s="21">
        <f t="shared" si="11"/>
        <v>1</v>
      </c>
      <c r="Q23" s="21">
        <v>0</v>
      </c>
      <c r="R23" s="22">
        <f t="shared" si="5"/>
        <v>0</v>
      </c>
      <c r="S23" s="22"/>
      <c r="T23" s="23">
        <f t="shared" si="6"/>
        <v>0</v>
      </c>
      <c r="U23" s="23"/>
      <c r="V23" s="24">
        <f t="shared" si="7"/>
        <v>0</v>
      </c>
      <c r="W23" s="24"/>
      <c r="X23" s="67">
        <f t="shared" si="0"/>
        <v>1</v>
      </c>
      <c r="Y23" s="67">
        <f t="shared" si="1"/>
        <v>0</v>
      </c>
      <c r="Z23" s="68">
        <f t="shared" si="2"/>
        <v>0</v>
      </c>
      <c r="AA23" s="67">
        <f t="shared" si="3"/>
        <v>0</v>
      </c>
      <c r="AB23" s="68" t="str">
        <f t="shared" si="4"/>
        <v>NO</v>
      </c>
      <c r="AC23" s="94" t="s">
        <v>191</v>
      </c>
    </row>
    <row r="24" spans="1:29" ht="57" customHeight="1" x14ac:dyDescent="0.25">
      <c r="A24" s="38" t="s">
        <v>67</v>
      </c>
      <c r="B24" s="38" t="s">
        <v>51</v>
      </c>
      <c r="C24" s="44" t="s">
        <v>52</v>
      </c>
      <c r="D24" s="16">
        <v>1</v>
      </c>
      <c r="E24" s="16"/>
      <c r="F24" s="17"/>
      <c r="G24" s="18"/>
      <c r="H24" s="18"/>
      <c r="I24" s="18"/>
      <c r="J24" s="19"/>
      <c r="K24" s="19"/>
      <c r="L24" s="19"/>
      <c r="M24" s="20"/>
      <c r="N24" s="20"/>
      <c r="O24" s="20"/>
      <c r="P24" s="21">
        <f t="shared" si="11"/>
        <v>1</v>
      </c>
      <c r="Q24" s="21">
        <v>0</v>
      </c>
      <c r="R24" s="22">
        <f t="shared" si="5"/>
        <v>0</v>
      </c>
      <c r="S24" s="22"/>
      <c r="T24" s="23">
        <f t="shared" si="6"/>
        <v>0</v>
      </c>
      <c r="U24" s="23"/>
      <c r="V24" s="24">
        <f t="shared" si="7"/>
        <v>0</v>
      </c>
      <c r="W24" s="24"/>
      <c r="X24" s="67">
        <f t="shared" si="0"/>
        <v>1</v>
      </c>
      <c r="Y24" s="67">
        <f t="shared" si="1"/>
        <v>0</v>
      </c>
      <c r="Z24" s="68">
        <f t="shared" si="2"/>
        <v>0</v>
      </c>
      <c r="AA24" s="67">
        <f t="shared" si="3"/>
        <v>0</v>
      </c>
      <c r="AB24" s="68" t="str">
        <f t="shared" si="4"/>
        <v>NO</v>
      </c>
      <c r="AC24" s="94" t="s">
        <v>191</v>
      </c>
    </row>
    <row r="25" spans="1:29" ht="57" customHeight="1" x14ac:dyDescent="0.25">
      <c r="A25" s="38" t="s">
        <v>136</v>
      </c>
      <c r="B25" s="38" t="s">
        <v>111</v>
      </c>
      <c r="C25" s="38" t="s">
        <v>68</v>
      </c>
      <c r="D25" s="16"/>
      <c r="E25" s="16"/>
      <c r="F25" s="17"/>
      <c r="G25" s="18"/>
      <c r="H25" s="18">
        <v>1</v>
      </c>
      <c r="I25" s="18"/>
      <c r="J25" s="19"/>
      <c r="K25" s="19"/>
      <c r="L25" s="19"/>
      <c r="M25" s="20"/>
      <c r="N25" s="20"/>
      <c r="O25" s="20"/>
      <c r="P25" s="21">
        <f t="shared" si="11"/>
        <v>0</v>
      </c>
      <c r="Q25" s="21">
        <v>0</v>
      </c>
      <c r="R25" s="22">
        <f t="shared" si="5"/>
        <v>1</v>
      </c>
      <c r="S25" s="22"/>
      <c r="T25" s="23">
        <f t="shared" si="6"/>
        <v>0</v>
      </c>
      <c r="U25" s="23"/>
      <c r="V25" s="24">
        <f t="shared" si="7"/>
        <v>0</v>
      </c>
      <c r="W25" s="24"/>
      <c r="X25" s="67">
        <f t="shared" si="0"/>
        <v>1</v>
      </c>
      <c r="Y25" s="67">
        <f t="shared" si="1"/>
        <v>0</v>
      </c>
      <c r="Z25" s="68">
        <f t="shared" si="2"/>
        <v>0</v>
      </c>
      <c r="AA25" s="67">
        <f t="shared" si="3"/>
        <v>0</v>
      </c>
      <c r="AB25" s="68" t="str">
        <f t="shared" si="4"/>
        <v>NO</v>
      </c>
      <c r="AC25" s="94" t="s">
        <v>191</v>
      </c>
    </row>
    <row r="26" spans="1:29" ht="57" customHeight="1" x14ac:dyDescent="0.25">
      <c r="A26" s="38" t="s">
        <v>112</v>
      </c>
      <c r="B26" s="38" t="s">
        <v>69</v>
      </c>
      <c r="C26" s="38" t="s">
        <v>70</v>
      </c>
      <c r="D26" s="16"/>
      <c r="E26" s="16"/>
      <c r="F26" s="17"/>
      <c r="G26" s="18"/>
      <c r="H26" s="18"/>
      <c r="I26" s="18"/>
      <c r="J26" s="19"/>
      <c r="K26" s="19"/>
      <c r="L26" s="19"/>
      <c r="M26" s="20"/>
      <c r="N26" s="20">
        <v>1</v>
      </c>
      <c r="O26" s="20"/>
      <c r="P26" s="21">
        <f t="shared" si="11"/>
        <v>0</v>
      </c>
      <c r="Q26" s="21">
        <v>0</v>
      </c>
      <c r="R26" s="22">
        <f t="shared" si="5"/>
        <v>0</v>
      </c>
      <c r="S26" s="22"/>
      <c r="T26" s="23">
        <f t="shared" si="6"/>
        <v>0</v>
      </c>
      <c r="U26" s="23"/>
      <c r="V26" s="24">
        <f t="shared" si="7"/>
        <v>1</v>
      </c>
      <c r="W26" s="24"/>
      <c r="X26" s="67">
        <f t="shared" si="0"/>
        <v>1</v>
      </c>
      <c r="Y26" s="67">
        <f t="shared" si="1"/>
        <v>0</v>
      </c>
      <c r="Z26" s="68">
        <f t="shared" si="2"/>
        <v>0</v>
      </c>
      <c r="AA26" s="67">
        <f t="shared" si="3"/>
        <v>0</v>
      </c>
      <c r="AB26" s="68" t="str">
        <f t="shared" si="4"/>
        <v>NO</v>
      </c>
      <c r="AC26" s="94" t="s">
        <v>191</v>
      </c>
    </row>
    <row r="27" spans="1:29" ht="57" customHeight="1" x14ac:dyDescent="0.25">
      <c r="A27" s="38" t="s">
        <v>158</v>
      </c>
      <c r="B27" s="38" t="s">
        <v>113</v>
      </c>
      <c r="C27" s="38" t="s">
        <v>52</v>
      </c>
      <c r="D27" s="16"/>
      <c r="E27" s="16"/>
      <c r="F27" s="17"/>
      <c r="G27" s="18"/>
      <c r="H27" s="18"/>
      <c r="I27" s="18"/>
      <c r="J27" s="19">
        <v>1</v>
      </c>
      <c r="K27" s="19"/>
      <c r="L27" s="19"/>
      <c r="M27" s="20"/>
      <c r="N27" s="20"/>
      <c r="O27" s="20"/>
      <c r="P27" s="21">
        <f t="shared" si="11"/>
        <v>0</v>
      </c>
      <c r="Q27" s="21">
        <v>0</v>
      </c>
      <c r="R27" s="22">
        <f t="shared" si="5"/>
        <v>0</v>
      </c>
      <c r="S27" s="22"/>
      <c r="T27" s="23">
        <f t="shared" si="6"/>
        <v>1</v>
      </c>
      <c r="U27" s="23"/>
      <c r="V27" s="24">
        <f t="shared" si="7"/>
        <v>0</v>
      </c>
      <c r="W27" s="24"/>
      <c r="X27" s="67">
        <f t="shared" si="0"/>
        <v>1</v>
      </c>
      <c r="Y27" s="67">
        <f t="shared" si="1"/>
        <v>0</v>
      </c>
      <c r="Z27" s="68">
        <f t="shared" si="2"/>
        <v>0</v>
      </c>
      <c r="AA27" s="67">
        <f t="shared" si="3"/>
        <v>0</v>
      </c>
      <c r="AB27" s="68" t="str">
        <f t="shared" si="4"/>
        <v>NO</v>
      </c>
      <c r="AC27" s="94" t="s">
        <v>191</v>
      </c>
    </row>
    <row r="28" spans="1:29" ht="57" customHeight="1" x14ac:dyDescent="0.25">
      <c r="A28" s="46" t="s">
        <v>71</v>
      </c>
      <c r="B28" s="38" t="s">
        <v>51</v>
      </c>
      <c r="C28" s="46" t="s">
        <v>52</v>
      </c>
      <c r="D28" s="16"/>
      <c r="E28" s="16">
        <v>1</v>
      </c>
      <c r="F28" s="17"/>
      <c r="G28" s="18"/>
      <c r="H28" s="18"/>
      <c r="I28" s="18"/>
      <c r="J28" s="19"/>
      <c r="K28" s="19"/>
      <c r="L28" s="19"/>
      <c r="M28" s="20"/>
      <c r="N28" s="20"/>
      <c r="O28" s="20"/>
      <c r="P28" s="21">
        <f t="shared" si="11"/>
        <v>1</v>
      </c>
      <c r="Q28" s="21">
        <v>0</v>
      </c>
      <c r="R28" s="22">
        <f t="shared" si="5"/>
        <v>0</v>
      </c>
      <c r="S28" s="22"/>
      <c r="T28" s="23">
        <f t="shared" si="6"/>
        <v>0</v>
      </c>
      <c r="U28" s="23"/>
      <c r="V28" s="24">
        <f t="shared" si="7"/>
        <v>0</v>
      </c>
      <c r="W28" s="24"/>
      <c r="X28" s="67">
        <f t="shared" si="0"/>
        <v>1</v>
      </c>
      <c r="Y28" s="67">
        <f t="shared" si="1"/>
        <v>0</v>
      </c>
      <c r="Z28" s="68">
        <f t="shared" si="2"/>
        <v>0</v>
      </c>
      <c r="AA28" s="67">
        <f t="shared" si="3"/>
        <v>0</v>
      </c>
      <c r="AB28" s="68" t="str">
        <f t="shared" si="4"/>
        <v>NO</v>
      </c>
      <c r="AC28" s="94" t="s">
        <v>191</v>
      </c>
    </row>
    <row r="29" spans="1:29" ht="57" customHeight="1" x14ac:dyDescent="0.25">
      <c r="A29" s="47" t="s">
        <v>72</v>
      </c>
      <c r="B29" s="47" t="s">
        <v>114</v>
      </c>
      <c r="C29" s="48" t="s">
        <v>52</v>
      </c>
      <c r="D29" s="16">
        <v>1</v>
      </c>
      <c r="E29" s="16">
        <v>1</v>
      </c>
      <c r="F29" s="17"/>
      <c r="G29" s="18"/>
      <c r="H29" s="18"/>
      <c r="I29" s="18"/>
      <c r="J29" s="19">
        <v>1</v>
      </c>
      <c r="K29" s="19"/>
      <c r="L29" s="19"/>
      <c r="M29" s="20"/>
      <c r="N29" s="20"/>
      <c r="O29" s="20"/>
      <c r="P29" s="21">
        <f t="shared" ref="P29" si="12">SUM(D29:F29)</f>
        <v>2</v>
      </c>
      <c r="Q29" s="21">
        <v>0</v>
      </c>
      <c r="R29" s="22">
        <f t="shared" si="5"/>
        <v>0</v>
      </c>
      <c r="S29" s="22"/>
      <c r="T29" s="23">
        <f t="shared" si="6"/>
        <v>1</v>
      </c>
      <c r="U29" s="23"/>
      <c r="V29" s="24">
        <f t="shared" si="7"/>
        <v>0</v>
      </c>
      <c r="W29" s="24"/>
      <c r="X29" s="67">
        <f t="shared" si="0"/>
        <v>3</v>
      </c>
      <c r="Y29" s="67">
        <f t="shared" si="1"/>
        <v>0</v>
      </c>
      <c r="Z29" s="68">
        <f t="shared" si="2"/>
        <v>0</v>
      </c>
      <c r="AA29" s="67">
        <f t="shared" si="3"/>
        <v>0</v>
      </c>
      <c r="AB29" s="68" t="str">
        <f t="shared" si="4"/>
        <v>NO</v>
      </c>
      <c r="AC29" s="94" t="s">
        <v>191</v>
      </c>
    </row>
    <row r="30" spans="1:29" ht="57" customHeight="1" x14ac:dyDescent="0.25">
      <c r="A30" s="49" t="s">
        <v>73</v>
      </c>
      <c r="B30" s="50" t="s">
        <v>74</v>
      </c>
      <c r="C30" s="50" t="s">
        <v>52</v>
      </c>
      <c r="D30" s="16">
        <v>23</v>
      </c>
      <c r="E30" s="16"/>
      <c r="F30" s="17"/>
      <c r="G30" s="18"/>
      <c r="H30" s="18"/>
      <c r="I30" s="18"/>
      <c r="J30" s="19"/>
      <c r="K30" s="19"/>
      <c r="L30" s="19"/>
      <c r="M30" s="20"/>
      <c r="N30" s="20"/>
      <c r="O30" s="20"/>
      <c r="P30" s="21">
        <f t="shared" ref="P30:P32" si="13">SUM(D30:F30)</f>
        <v>23</v>
      </c>
      <c r="Q30" s="21">
        <v>0</v>
      </c>
      <c r="R30" s="22">
        <f t="shared" si="5"/>
        <v>0</v>
      </c>
      <c r="S30" s="22"/>
      <c r="T30" s="23">
        <f t="shared" si="6"/>
        <v>0</v>
      </c>
      <c r="U30" s="23"/>
      <c r="V30" s="24">
        <f t="shared" si="7"/>
        <v>0</v>
      </c>
      <c r="W30" s="24"/>
      <c r="X30" s="67">
        <f t="shared" si="0"/>
        <v>23</v>
      </c>
      <c r="Y30" s="67">
        <f t="shared" si="1"/>
        <v>0</v>
      </c>
      <c r="Z30" s="68">
        <f t="shared" si="2"/>
        <v>0</v>
      </c>
      <c r="AA30" s="67">
        <f t="shared" si="3"/>
        <v>0</v>
      </c>
      <c r="AB30" s="68" t="str">
        <f t="shared" si="4"/>
        <v>NO</v>
      </c>
      <c r="AC30" s="94" t="s">
        <v>191</v>
      </c>
    </row>
    <row r="31" spans="1:29" ht="57" customHeight="1" x14ac:dyDescent="0.25">
      <c r="A31" s="64" t="s">
        <v>73</v>
      </c>
      <c r="B31" s="56" t="s">
        <v>95</v>
      </c>
      <c r="C31" s="46" t="s">
        <v>52</v>
      </c>
      <c r="D31" s="16"/>
      <c r="E31" s="16"/>
      <c r="F31" s="17">
        <v>1</v>
      </c>
      <c r="G31" s="18"/>
      <c r="H31" s="18"/>
      <c r="I31" s="18"/>
      <c r="J31" s="19"/>
      <c r="K31" s="19"/>
      <c r="L31" s="19"/>
      <c r="M31" s="20"/>
      <c r="N31" s="20"/>
      <c r="O31" s="20"/>
      <c r="P31" s="21">
        <f t="shared" si="13"/>
        <v>1</v>
      </c>
      <c r="Q31" s="21">
        <v>0</v>
      </c>
      <c r="R31" s="22">
        <f t="shared" si="5"/>
        <v>0</v>
      </c>
      <c r="S31" s="22"/>
      <c r="T31" s="23">
        <f t="shared" si="6"/>
        <v>0</v>
      </c>
      <c r="U31" s="23"/>
      <c r="V31" s="24">
        <f t="shared" si="7"/>
        <v>0</v>
      </c>
      <c r="W31" s="24"/>
      <c r="X31" s="67">
        <f t="shared" si="0"/>
        <v>1</v>
      </c>
      <c r="Y31" s="67">
        <f t="shared" si="1"/>
        <v>0</v>
      </c>
      <c r="Z31" s="68">
        <f t="shared" si="2"/>
        <v>0</v>
      </c>
      <c r="AA31" s="67">
        <f t="shared" si="3"/>
        <v>0</v>
      </c>
      <c r="AB31" s="68" t="str">
        <f t="shared" si="4"/>
        <v>NO</v>
      </c>
      <c r="AC31" s="94" t="s">
        <v>191</v>
      </c>
    </row>
    <row r="32" spans="1:29" ht="57" customHeight="1" x14ac:dyDescent="0.25">
      <c r="A32" s="45" t="s">
        <v>115</v>
      </c>
      <c r="B32" s="38" t="s">
        <v>51</v>
      </c>
      <c r="C32" s="46" t="s">
        <v>52</v>
      </c>
      <c r="D32" s="16"/>
      <c r="E32" s="16">
        <v>1</v>
      </c>
      <c r="F32" s="17"/>
      <c r="G32" s="18"/>
      <c r="H32" s="18"/>
      <c r="I32" s="18"/>
      <c r="J32" s="19"/>
      <c r="K32" s="19"/>
      <c r="L32" s="19"/>
      <c r="M32" s="20"/>
      <c r="N32" s="20"/>
      <c r="O32" s="20"/>
      <c r="P32" s="21">
        <f t="shared" si="13"/>
        <v>1</v>
      </c>
      <c r="Q32" s="21">
        <v>0</v>
      </c>
      <c r="R32" s="22">
        <f t="shared" si="5"/>
        <v>0</v>
      </c>
      <c r="S32" s="22"/>
      <c r="T32" s="23">
        <f t="shared" si="6"/>
        <v>0</v>
      </c>
      <c r="U32" s="23"/>
      <c r="V32" s="24">
        <f t="shared" si="7"/>
        <v>0</v>
      </c>
      <c r="W32" s="24"/>
      <c r="X32" s="67">
        <f t="shared" si="0"/>
        <v>1</v>
      </c>
      <c r="Y32" s="67">
        <f t="shared" si="1"/>
        <v>0</v>
      </c>
      <c r="Z32" s="68">
        <f t="shared" si="2"/>
        <v>0</v>
      </c>
      <c r="AA32" s="67">
        <f t="shared" si="3"/>
        <v>0</v>
      </c>
      <c r="AB32" s="68" t="str">
        <f t="shared" si="4"/>
        <v>NO</v>
      </c>
      <c r="AC32" s="94" t="s">
        <v>191</v>
      </c>
    </row>
    <row r="33" spans="1:29" ht="30" customHeight="1" x14ac:dyDescent="0.4">
      <c r="A33" s="97" t="s">
        <v>31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</row>
    <row r="34" spans="1:29" ht="57" customHeight="1" x14ac:dyDescent="0.25">
      <c r="A34" s="63" t="s">
        <v>108</v>
      </c>
      <c r="B34" s="38" t="s">
        <v>116</v>
      </c>
      <c r="C34" s="38" t="s">
        <v>80</v>
      </c>
      <c r="D34" s="16"/>
      <c r="E34" s="16"/>
      <c r="F34" s="16">
        <v>1</v>
      </c>
      <c r="G34" s="18"/>
      <c r="H34" s="18"/>
      <c r="I34" s="18"/>
      <c r="J34" s="19"/>
      <c r="K34" s="19"/>
      <c r="L34" s="19"/>
      <c r="M34" s="20"/>
      <c r="N34" s="20"/>
      <c r="O34" s="20"/>
      <c r="P34" s="21">
        <f>SUM(D34:F34)</f>
        <v>1</v>
      </c>
      <c r="Q34" s="21">
        <v>0</v>
      </c>
      <c r="R34" s="22">
        <f t="shared" ref="R34:R65" si="14">SUM(G34:I34)</f>
        <v>0</v>
      </c>
      <c r="S34" s="22"/>
      <c r="T34" s="23">
        <f t="shared" ref="T34:T65" si="15">SUM(J34:L34)</f>
        <v>0</v>
      </c>
      <c r="U34" s="23"/>
      <c r="V34" s="24">
        <f t="shared" ref="V34:V65" si="16">SUM(M34:O34)</f>
        <v>0</v>
      </c>
      <c r="W34" s="24"/>
      <c r="X34" s="67">
        <f t="shared" ref="X34:X65" si="17">P34+R34+T34+V34</f>
        <v>1</v>
      </c>
      <c r="Y34" s="67">
        <f t="shared" ref="Y34:Y65" si="18">Q34+S34+U34+W34</f>
        <v>0</v>
      </c>
      <c r="Z34" s="68">
        <f t="shared" ref="Z34:Z65" si="19">Y34/X34</f>
        <v>0</v>
      </c>
      <c r="AA34" s="67">
        <f t="shared" ref="AA34:AA65" si="20">IF(Y34&gt;X34,X34,Y34)</f>
        <v>0</v>
      </c>
      <c r="AB34" s="68" t="str">
        <f t="shared" ref="AB34:AB65" si="21">IF(IFERROR(SUM((Q34&gt;0),(S34&gt;0),(U34&gt;0),(W34&gt;0))/SUM((P34&gt;0),(R34&gt;0),(T34&gt;0),(V34&gt;0)),0)&gt;=51%,"SI","NO")</f>
        <v>NO</v>
      </c>
      <c r="AC34" s="94" t="s">
        <v>192</v>
      </c>
    </row>
    <row r="35" spans="1:29" ht="57" customHeight="1" x14ac:dyDescent="0.25">
      <c r="A35" s="49" t="s">
        <v>157</v>
      </c>
      <c r="B35" s="38" t="s">
        <v>156</v>
      </c>
      <c r="C35" s="38" t="s">
        <v>155</v>
      </c>
      <c r="D35" s="16"/>
      <c r="E35" s="16"/>
      <c r="F35" s="16">
        <v>1</v>
      </c>
      <c r="G35" s="18"/>
      <c r="H35" s="18">
        <v>1</v>
      </c>
      <c r="I35" s="18"/>
      <c r="J35" s="19"/>
      <c r="K35" s="19"/>
      <c r="L35" s="19">
        <v>1</v>
      </c>
      <c r="M35" s="20">
        <v>1</v>
      </c>
      <c r="N35" s="20"/>
      <c r="O35" s="20"/>
      <c r="P35" s="21">
        <f>SUM(D35:F35)</f>
        <v>1</v>
      </c>
      <c r="Q35" s="21">
        <v>0</v>
      </c>
      <c r="R35" s="22">
        <f t="shared" si="14"/>
        <v>1</v>
      </c>
      <c r="S35" s="22"/>
      <c r="T35" s="23">
        <f t="shared" si="15"/>
        <v>1</v>
      </c>
      <c r="U35" s="23"/>
      <c r="V35" s="24">
        <f t="shared" si="16"/>
        <v>1</v>
      </c>
      <c r="W35" s="24"/>
      <c r="X35" s="67">
        <f t="shared" si="17"/>
        <v>4</v>
      </c>
      <c r="Y35" s="67">
        <f t="shared" si="18"/>
        <v>0</v>
      </c>
      <c r="Z35" s="68">
        <f t="shared" si="19"/>
        <v>0</v>
      </c>
      <c r="AA35" s="67">
        <f t="shared" si="20"/>
        <v>0</v>
      </c>
      <c r="AB35" s="68" t="str">
        <f t="shared" si="21"/>
        <v>NO</v>
      </c>
      <c r="AC35" s="94" t="s">
        <v>192</v>
      </c>
    </row>
    <row r="36" spans="1:29" ht="57" customHeight="1" x14ac:dyDescent="0.25">
      <c r="A36" s="38" t="s">
        <v>108</v>
      </c>
      <c r="B36" s="52" t="s">
        <v>117</v>
      </c>
      <c r="C36" s="51" t="s">
        <v>81</v>
      </c>
      <c r="D36" s="16"/>
      <c r="E36" s="16"/>
      <c r="F36" s="16"/>
      <c r="G36" s="18">
        <v>10</v>
      </c>
      <c r="H36" s="18">
        <v>10</v>
      </c>
      <c r="I36" s="18">
        <v>10</v>
      </c>
      <c r="J36" s="19">
        <v>10</v>
      </c>
      <c r="K36" s="19">
        <v>10</v>
      </c>
      <c r="L36" s="19">
        <v>10</v>
      </c>
      <c r="M36" s="20">
        <v>10</v>
      </c>
      <c r="N36" s="20">
        <v>10</v>
      </c>
      <c r="O36" s="20">
        <v>10</v>
      </c>
      <c r="P36" s="21">
        <f t="shared" ref="P36:P56" si="22">SUM(D36:F36)</f>
        <v>0</v>
      </c>
      <c r="Q36" s="21">
        <v>0</v>
      </c>
      <c r="R36" s="22">
        <f t="shared" si="14"/>
        <v>30</v>
      </c>
      <c r="S36" s="22"/>
      <c r="T36" s="23">
        <f t="shared" si="15"/>
        <v>30</v>
      </c>
      <c r="U36" s="23"/>
      <c r="V36" s="24">
        <f t="shared" si="16"/>
        <v>30</v>
      </c>
      <c r="W36" s="24"/>
      <c r="X36" s="67">
        <f t="shared" si="17"/>
        <v>90</v>
      </c>
      <c r="Y36" s="67">
        <f t="shared" si="18"/>
        <v>0</v>
      </c>
      <c r="Z36" s="68">
        <f t="shared" si="19"/>
        <v>0</v>
      </c>
      <c r="AA36" s="67">
        <f t="shared" si="20"/>
        <v>0</v>
      </c>
      <c r="AB36" s="68" t="str">
        <f t="shared" si="21"/>
        <v>NO</v>
      </c>
      <c r="AC36" s="94" t="s">
        <v>192</v>
      </c>
    </row>
    <row r="37" spans="1:29" ht="57.75" customHeight="1" x14ac:dyDescent="0.25">
      <c r="A37" s="38" t="s">
        <v>108</v>
      </c>
      <c r="B37" s="52" t="s">
        <v>82</v>
      </c>
      <c r="C37" s="51" t="s">
        <v>99</v>
      </c>
      <c r="D37" s="16"/>
      <c r="E37" s="16"/>
      <c r="F37" s="16"/>
      <c r="G37" s="18"/>
      <c r="H37" s="18">
        <v>6</v>
      </c>
      <c r="I37" s="18">
        <v>6</v>
      </c>
      <c r="J37" s="19">
        <v>6</v>
      </c>
      <c r="K37" s="19">
        <v>6</v>
      </c>
      <c r="L37" s="19">
        <v>6</v>
      </c>
      <c r="M37" s="20">
        <v>6</v>
      </c>
      <c r="N37" s="20">
        <v>6</v>
      </c>
      <c r="O37" s="20">
        <v>6</v>
      </c>
      <c r="P37" s="21">
        <f t="shared" si="22"/>
        <v>0</v>
      </c>
      <c r="Q37" s="21">
        <v>0</v>
      </c>
      <c r="R37" s="22">
        <f t="shared" si="14"/>
        <v>12</v>
      </c>
      <c r="S37" s="22"/>
      <c r="T37" s="23">
        <f t="shared" si="15"/>
        <v>18</v>
      </c>
      <c r="U37" s="23"/>
      <c r="V37" s="24">
        <f t="shared" si="16"/>
        <v>18</v>
      </c>
      <c r="W37" s="24"/>
      <c r="X37" s="67">
        <f t="shared" si="17"/>
        <v>48</v>
      </c>
      <c r="Y37" s="67">
        <f t="shared" si="18"/>
        <v>0</v>
      </c>
      <c r="Z37" s="68">
        <f t="shared" si="19"/>
        <v>0</v>
      </c>
      <c r="AA37" s="67">
        <f t="shared" si="20"/>
        <v>0</v>
      </c>
      <c r="AB37" s="68" t="str">
        <f t="shared" si="21"/>
        <v>NO</v>
      </c>
      <c r="AC37" s="94" t="s">
        <v>192</v>
      </c>
    </row>
    <row r="38" spans="1:29" ht="56.25" customHeight="1" x14ac:dyDescent="0.25">
      <c r="A38" s="63" t="s">
        <v>109</v>
      </c>
      <c r="B38" s="38" t="s">
        <v>118</v>
      </c>
      <c r="C38" s="38" t="s">
        <v>80</v>
      </c>
      <c r="D38" s="16"/>
      <c r="E38" s="16"/>
      <c r="F38" s="16">
        <v>1</v>
      </c>
      <c r="G38" s="18"/>
      <c r="H38" s="18"/>
      <c r="I38" s="18"/>
      <c r="J38" s="19"/>
      <c r="K38" s="19"/>
      <c r="L38" s="19"/>
      <c r="M38" s="20"/>
      <c r="N38" s="20"/>
      <c r="O38" s="20"/>
      <c r="P38" s="21">
        <f t="shared" si="22"/>
        <v>1</v>
      </c>
      <c r="Q38" s="21">
        <v>0</v>
      </c>
      <c r="R38" s="22">
        <f t="shared" si="14"/>
        <v>0</v>
      </c>
      <c r="S38" s="22"/>
      <c r="T38" s="23">
        <f t="shared" si="15"/>
        <v>0</v>
      </c>
      <c r="U38" s="23"/>
      <c r="V38" s="24">
        <f t="shared" si="16"/>
        <v>0</v>
      </c>
      <c r="W38" s="24"/>
      <c r="X38" s="67">
        <f t="shared" si="17"/>
        <v>1</v>
      </c>
      <c r="Y38" s="67">
        <f t="shared" si="18"/>
        <v>0</v>
      </c>
      <c r="Z38" s="68">
        <f t="shared" si="19"/>
        <v>0</v>
      </c>
      <c r="AA38" s="67">
        <f t="shared" si="20"/>
        <v>0</v>
      </c>
      <c r="AB38" s="68" t="str">
        <f t="shared" si="21"/>
        <v>NO</v>
      </c>
      <c r="AC38" s="94" t="s">
        <v>191</v>
      </c>
    </row>
    <row r="39" spans="1:29" ht="57" customHeight="1" x14ac:dyDescent="0.25">
      <c r="A39" s="38" t="s">
        <v>109</v>
      </c>
      <c r="B39" s="52" t="s">
        <v>117</v>
      </c>
      <c r="C39" s="51" t="s">
        <v>81</v>
      </c>
      <c r="D39" s="16"/>
      <c r="E39" s="16"/>
      <c r="F39" s="16"/>
      <c r="G39" s="18">
        <v>1</v>
      </c>
      <c r="H39" s="18">
        <v>2</v>
      </c>
      <c r="I39" s="18">
        <v>2</v>
      </c>
      <c r="J39" s="19">
        <v>2</v>
      </c>
      <c r="K39" s="19">
        <v>2</v>
      </c>
      <c r="L39" s="19">
        <v>2</v>
      </c>
      <c r="M39" s="20">
        <v>2</v>
      </c>
      <c r="N39" s="20">
        <v>2</v>
      </c>
      <c r="O39" s="20"/>
      <c r="P39" s="21">
        <f>SUM(D39:F39)</f>
        <v>0</v>
      </c>
      <c r="Q39" s="21">
        <v>0</v>
      </c>
      <c r="R39" s="22">
        <f t="shared" si="14"/>
        <v>5</v>
      </c>
      <c r="S39" s="22"/>
      <c r="T39" s="23">
        <f t="shared" si="15"/>
        <v>6</v>
      </c>
      <c r="U39" s="23"/>
      <c r="V39" s="24">
        <f t="shared" si="16"/>
        <v>4</v>
      </c>
      <c r="W39" s="24"/>
      <c r="X39" s="67">
        <f t="shared" si="17"/>
        <v>15</v>
      </c>
      <c r="Y39" s="67">
        <f t="shared" si="18"/>
        <v>0</v>
      </c>
      <c r="Z39" s="68">
        <f t="shared" si="19"/>
        <v>0</v>
      </c>
      <c r="AA39" s="67">
        <f t="shared" si="20"/>
        <v>0</v>
      </c>
      <c r="AB39" s="68" t="str">
        <f t="shared" si="21"/>
        <v>NO</v>
      </c>
      <c r="AC39" s="94" t="s">
        <v>192</v>
      </c>
    </row>
    <row r="40" spans="1:29" ht="57" customHeight="1" x14ac:dyDescent="0.25">
      <c r="A40" s="38" t="s">
        <v>109</v>
      </c>
      <c r="B40" s="30" t="s">
        <v>83</v>
      </c>
      <c r="C40" s="30" t="s">
        <v>119</v>
      </c>
      <c r="D40" s="16"/>
      <c r="E40" s="16"/>
      <c r="F40" s="16"/>
      <c r="G40" s="18">
        <v>10</v>
      </c>
      <c r="H40" s="18">
        <v>20</v>
      </c>
      <c r="I40" s="18">
        <v>20</v>
      </c>
      <c r="J40" s="19">
        <v>20</v>
      </c>
      <c r="K40" s="19">
        <v>20</v>
      </c>
      <c r="L40" s="19">
        <v>20</v>
      </c>
      <c r="M40" s="20">
        <v>20</v>
      </c>
      <c r="N40" s="20">
        <v>20</v>
      </c>
      <c r="O40" s="20"/>
      <c r="P40" s="21">
        <f t="shared" si="22"/>
        <v>0</v>
      </c>
      <c r="Q40" s="21">
        <v>0</v>
      </c>
      <c r="R40" s="22">
        <f t="shared" si="14"/>
        <v>50</v>
      </c>
      <c r="S40" s="22"/>
      <c r="T40" s="23">
        <f t="shared" si="15"/>
        <v>60</v>
      </c>
      <c r="U40" s="23"/>
      <c r="V40" s="24">
        <f t="shared" si="16"/>
        <v>40</v>
      </c>
      <c r="W40" s="24"/>
      <c r="X40" s="67">
        <f t="shared" si="17"/>
        <v>150</v>
      </c>
      <c r="Y40" s="67">
        <f t="shared" si="18"/>
        <v>0</v>
      </c>
      <c r="Z40" s="68">
        <f t="shared" si="19"/>
        <v>0</v>
      </c>
      <c r="AA40" s="67">
        <f t="shared" si="20"/>
        <v>0</v>
      </c>
      <c r="AB40" s="68" t="str">
        <f t="shared" si="21"/>
        <v>NO</v>
      </c>
      <c r="AC40" s="94" t="s">
        <v>192</v>
      </c>
    </row>
    <row r="41" spans="1:29" ht="57" customHeight="1" x14ac:dyDescent="0.25">
      <c r="A41" s="38" t="s">
        <v>55</v>
      </c>
      <c r="B41" s="38" t="s">
        <v>118</v>
      </c>
      <c r="C41" s="38" t="s">
        <v>80</v>
      </c>
      <c r="D41" s="16"/>
      <c r="E41" s="16"/>
      <c r="F41" s="16">
        <v>1</v>
      </c>
      <c r="G41" s="18"/>
      <c r="H41" s="18"/>
      <c r="I41" s="18"/>
      <c r="J41" s="19"/>
      <c r="K41" s="19"/>
      <c r="L41" s="19"/>
      <c r="M41" s="20"/>
      <c r="N41" s="20"/>
      <c r="O41" s="20"/>
      <c r="P41" s="21">
        <f t="shared" si="22"/>
        <v>1</v>
      </c>
      <c r="Q41" s="21">
        <v>0</v>
      </c>
      <c r="R41" s="22">
        <f t="shared" si="14"/>
        <v>0</v>
      </c>
      <c r="S41" s="22"/>
      <c r="T41" s="23">
        <f t="shared" si="15"/>
        <v>0</v>
      </c>
      <c r="U41" s="23"/>
      <c r="V41" s="24">
        <f t="shared" si="16"/>
        <v>0</v>
      </c>
      <c r="W41" s="24"/>
      <c r="X41" s="67">
        <f t="shared" si="17"/>
        <v>1</v>
      </c>
      <c r="Y41" s="67">
        <f t="shared" si="18"/>
        <v>0</v>
      </c>
      <c r="Z41" s="68">
        <f t="shared" si="19"/>
        <v>0</v>
      </c>
      <c r="AA41" s="67">
        <f t="shared" si="20"/>
        <v>0</v>
      </c>
      <c r="AB41" s="68" t="str">
        <f t="shared" si="21"/>
        <v>NO</v>
      </c>
      <c r="AC41" s="94" t="s">
        <v>191</v>
      </c>
    </row>
    <row r="42" spans="1:29" ht="57" customHeight="1" x14ac:dyDescent="0.25">
      <c r="A42" s="38" t="s">
        <v>55</v>
      </c>
      <c r="B42" s="30" t="s">
        <v>84</v>
      </c>
      <c r="C42" s="30" t="s">
        <v>52</v>
      </c>
      <c r="D42" s="16"/>
      <c r="E42" s="16"/>
      <c r="F42" s="16"/>
      <c r="G42" s="18">
        <v>1</v>
      </c>
      <c r="H42" s="18"/>
      <c r="I42" s="18"/>
      <c r="J42" s="19"/>
      <c r="K42" s="19"/>
      <c r="L42" s="19"/>
      <c r="M42" s="20"/>
      <c r="N42" s="20"/>
      <c r="O42" s="20"/>
      <c r="P42" s="21">
        <f t="shared" si="22"/>
        <v>0</v>
      </c>
      <c r="Q42" s="21">
        <v>0</v>
      </c>
      <c r="R42" s="22">
        <f t="shared" si="14"/>
        <v>1</v>
      </c>
      <c r="S42" s="22"/>
      <c r="T42" s="23">
        <f t="shared" si="15"/>
        <v>0</v>
      </c>
      <c r="U42" s="23"/>
      <c r="V42" s="24">
        <f t="shared" si="16"/>
        <v>0</v>
      </c>
      <c r="W42" s="24"/>
      <c r="X42" s="67">
        <f t="shared" si="17"/>
        <v>1</v>
      </c>
      <c r="Y42" s="67">
        <f t="shared" si="18"/>
        <v>0</v>
      </c>
      <c r="Z42" s="68">
        <f t="shared" si="19"/>
        <v>0</v>
      </c>
      <c r="AA42" s="67">
        <f t="shared" si="20"/>
        <v>0</v>
      </c>
      <c r="AB42" s="68" t="str">
        <f t="shared" si="21"/>
        <v>NO</v>
      </c>
      <c r="AC42" s="94" t="s">
        <v>191</v>
      </c>
    </row>
    <row r="43" spans="1:29" ht="57" customHeight="1" x14ac:dyDescent="0.25">
      <c r="A43" s="38" t="s">
        <v>55</v>
      </c>
      <c r="B43" s="30" t="s">
        <v>120</v>
      </c>
      <c r="C43" s="30" t="s">
        <v>85</v>
      </c>
      <c r="D43" s="16"/>
      <c r="E43" s="16"/>
      <c r="F43" s="16"/>
      <c r="G43" s="18">
        <v>30</v>
      </c>
      <c r="H43" s="18">
        <v>30</v>
      </c>
      <c r="I43" s="18">
        <v>30</v>
      </c>
      <c r="J43" s="19">
        <v>30</v>
      </c>
      <c r="K43" s="19">
        <v>30</v>
      </c>
      <c r="L43" s="19">
        <v>30</v>
      </c>
      <c r="M43" s="20">
        <v>30</v>
      </c>
      <c r="N43" s="20">
        <v>30</v>
      </c>
      <c r="O43" s="20">
        <v>30</v>
      </c>
      <c r="P43" s="21">
        <f t="shared" si="22"/>
        <v>0</v>
      </c>
      <c r="Q43" s="21">
        <v>0</v>
      </c>
      <c r="R43" s="22">
        <f t="shared" si="14"/>
        <v>90</v>
      </c>
      <c r="S43" s="22"/>
      <c r="T43" s="23">
        <f t="shared" si="15"/>
        <v>90</v>
      </c>
      <c r="U43" s="23"/>
      <c r="V43" s="24">
        <f t="shared" si="16"/>
        <v>90</v>
      </c>
      <c r="W43" s="24"/>
      <c r="X43" s="67">
        <f t="shared" si="17"/>
        <v>270</v>
      </c>
      <c r="Y43" s="67">
        <f t="shared" si="18"/>
        <v>0</v>
      </c>
      <c r="Z43" s="68">
        <f t="shared" si="19"/>
        <v>0</v>
      </c>
      <c r="AA43" s="67">
        <f t="shared" si="20"/>
        <v>0</v>
      </c>
      <c r="AB43" s="68" t="str">
        <f t="shared" si="21"/>
        <v>NO</v>
      </c>
      <c r="AC43" s="94" t="s">
        <v>191</v>
      </c>
    </row>
    <row r="44" spans="1:29" ht="57" customHeight="1" x14ac:dyDescent="0.25">
      <c r="A44" s="38" t="s">
        <v>56</v>
      </c>
      <c r="B44" s="38" t="s">
        <v>121</v>
      </c>
      <c r="C44" s="38" t="s">
        <v>86</v>
      </c>
      <c r="D44" s="16"/>
      <c r="E44" s="16"/>
      <c r="F44" s="16"/>
      <c r="G44" s="18"/>
      <c r="H44" s="18"/>
      <c r="I44" s="18"/>
      <c r="J44" s="19"/>
      <c r="K44" s="19"/>
      <c r="L44" s="19">
        <v>2</v>
      </c>
      <c r="M44" s="20">
        <v>2</v>
      </c>
      <c r="N44" s="20"/>
      <c r="O44" s="20"/>
      <c r="P44" s="21">
        <f t="shared" si="22"/>
        <v>0</v>
      </c>
      <c r="Q44" s="21">
        <v>0</v>
      </c>
      <c r="R44" s="22">
        <f t="shared" si="14"/>
        <v>0</v>
      </c>
      <c r="S44" s="22"/>
      <c r="T44" s="23">
        <f t="shared" si="15"/>
        <v>2</v>
      </c>
      <c r="U44" s="23"/>
      <c r="V44" s="24">
        <f t="shared" si="16"/>
        <v>2</v>
      </c>
      <c r="W44" s="24"/>
      <c r="X44" s="67">
        <f t="shared" si="17"/>
        <v>4</v>
      </c>
      <c r="Y44" s="67">
        <f t="shared" si="18"/>
        <v>0</v>
      </c>
      <c r="Z44" s="68">
        <f t="shared" si="19"/>
        <v>0</v>
      </c>
      <c r="AA44" s="67">
        <f t="shared" si="20"/>
        <v>0</v>
      </c>
      <c r="AB44" s="68" t="str">
        <f t="shared" si="21"/>
        <v>NO</v>
      </c>
      <c r="AC44" s="94" t="s">
        <v>191</v>
      </c>
    </row>
    <row r="45" spans="1:29" ht="57" customHeight="1" x14ac:dyDescent="0.25">
      <c r="A45" s="38" t="s">
        <v>56</v>
      </c>
      <c r="B45" s="30" t="s">
        <v>122</v>
      </c>
      <c r="C45" s="30" t="s">
        <v>99</v>
      </c>
      <c r="D45" s="16"/>
      <c r="E45" s="16"/>
      <c r="F45" s="16"/>
      <c r="G45" s="18"/>
      <c r="H45" s="18"/>
      <c r="I45" s="18"/>
      <c r="J45" s="19"/>
      <c r="K45" s="19"/>
      <c r="L45" s="19"/>
      <c r="M45" s="20">
        <v>1</v>
      </c>
      <c r="N45" s="20"/>
      <c r="O45" s="20"/>
      <c r="P45" s="21">
        <f t="shared" si="22"/>
        <v>0</v>
      </c>
      <c r="Q45" s="21">
        <v>0</v>
      </c>
      <c r="R45" s="22">
        <f t="shared" si="14"/>
        <v>0</v>
      </c>
      <c r="S45" s="22"/>
      <c r="T45" s="23">
        <f t="shared" si="15"/>
        <v>0</v>
      </c>
      <c r="U45" s="23"/>
      <c r="V45" s="24">
        <f t="shared" si="16"/>
        <v>1</v>
      </c>
      <c r="W45" s="24"/>
      <c r="X45" s="67">
        <f t="shared" si="17"/>
        <v>1</v>
      </c>
      <c r="Y45" s="67">
        <f t="shared" si="18"/>
        <v>0</v>
      </c>
      <c r="Z45" s="68">
        <f t="shared" si="19"/>
        <v>0</v>
      </c>
      <c r="AA45" s="67">
        <f t="shared" si="20"/>
        <v>0</v>
      </c>
      <c r="AB45" s="68" t="str">
        <f t="shared" si="21"/>
        <v>NO</v>
      </c>
      <c r="AC45" s="94" t="s">
        <v>192</v>
      </c>
    </row>
    <row r="46" spans="1:29" ht="57" customHeight="1" x14ac:dyDescent="0.25">
      <c r="A46" s="38" t="s">
        <v>110</v>
      </c>
      <c r="B46" s="38" t="s">
        <v>118</v>
      </c>
      <c r="C46" s="38" t="s">
        <v>80</v>
      </c>
      <c r="D46" s="16"/>
      <c r="E46" s="16"/>
      <c r="F46" s="16">
        <v>1</v>
      </c>
      <c r="G46" s="18"/>
      <c r="H46" s="18"/>
      <c r="I46" s="18"/>
      <c r="J46" s="19"/>
      <c r="K46" s="19"/>
      <c r="L46" s="19"/>
      <c r="M46" s="20"/>
      <c r="N46" s="20"/>
      <c r="O46" s="20"/>
      <c r="P46" s="21">
        <f t="shared" si="22"/>
        <v>1</v>
      </c>
      <c r="Q46" s="21">
        <v>0</v>
      </c>
      <c r="R46" s="22">
        <f t="shared" si="14"/>
        <v>0</v>
      </c>
      <c r="S46" s="22"/>
      <c r="T46" s="23">
        <f t="shared" si="15"/>
        <v>0</v>
      </c>
      <c r="U46" s="23"/>
      <c r="V46" s="24">
        <f t="shared" si="16"/>
        <v>0</v>
      </c>
      <c r="W46" s="24"/>
      <c r="X46" s="67">
        <f t="shared" si="17"/>
        <v>1</v>
      </c>
      <c r="Y46" s="67">
        <f t="shared" si="18"/>
        <v>0</v>
      </c>
      <c r="Z46" s="68">
        <f t="shared" si="19"/>
        <v>0</v>
      </c>
      <c r="AA46" s="67">
        <f t="shared" si="20"/>
        <v>0</v>
      </c>
      <c r="AB46" s="68" t="str">
        <f t="shared" si="21"/>
        <v>NO</v>
      </c>
      <c r="AC46" s="94" t="s">
        <v>191</v>
      </c>
    </row>
    <row r="47" spans="1:29" ht="57" customHeight="1" x14ac:dyDescent="0.25">
      <c r="A47" s="38" t="s">
        <v>110</v>
      </c>
      <c r="B47" s="30" t="s">
        <v>123</v>
      </c>
      <c r="C47" s="30" t="s">
        <v>81</v>
      </c>
      <c r="D47" s="16"/>
      <c r="E47" s="16"/>
      <c r="F47" s="16"/>
      <c r="G47" s="18"/>
      <c r="H47" s="18">
        <v>9</v>
      </c>
      <c r="I47" s="18"/>
      <c r="J47" s="19"/>
      <c r="K47" s="19"/>
      <c r="L47" s="19"/>
      <c r="M47" s="20"/>
      <c r="N47" s="20"/>
      <c r="O47" s="20"/>
      <c r="P47" s="21">
        <f t="shared" si="22"/>
        <v>0</v>
      </c>
      <c r="Q47" s="21">
        <v>0</v>
      </c>
      <c r="R47" s="22">
        <f t="shared" si="14"/>
        <v>9</v>
      </c>
      <c r="S47" s="22"/>
      <c r="T47" s="23">
        <f t="shared" si="15"/>
        <v>0</v>
      </c>
      <c r="U47" s="23"/>
      <c r="V47" s="24">
        <f t="shared" si="16"/>
        <v>0</v>
      </c>
      <c r="W47" s="24"/>
      <c r="X47" s="67">
        <f t="shared" si="17"/>
        <v>9</v>
      </c>
      <c r="Y47" s="67">
        <f t="shared" si="18"/>
        <v>0</v>
      </c>
      <c r="Z47" s="68">
        <f t="shared" si="19"/>
        <v>0</v>
      </c>
      <c r="AA47" s="67">
        <f t="shared" si="20"/>
        <v>0</v>
      </c>
      <c r="AB47" s="68" t="str">
        <f t="shared" si="21"/>
        <v>NO</v>
      </c>
      <c r="AC47" s="94" t="s">
        <v>191</v>
      </c>
    </row>
    <row r="48" spans="1:29" ht="57" customHeight="1" x14ac:dyDescent="0.25">
      <c r="A48" s="38" t="s">
        <v>110</v>
      </c>
      <c r="B48" s="30" t="s">
        <v>87</v>
      </c>
      <c r="C48" s="30" t="s">
        <v>137</v>
      </c>
      <c r="D48" s="16"/>
      <c r="E48" s="16"/>
      <c r="F48" s="16"/>
      <c r="G48" s="18"/>
      <c r="H48" s="18"/>
      <c r="I48" s="18"/>
      <c r="J48" s="19">
        <v>1</v>
      </c>
      <c r="K48" s="19">
        <v>2</v>
      </c>
      <c r="L48" s="19">
        <v>2</v>
      </c>
      <c r="M48" s="20">
        <v>2</v>
      </c>
      <c r="N48" s="20">
        <v>2</v>
      </c>
      <c r="O48" s="20">
        <v>2</v>
      </c>
      <c r="P48" s="21">
        <f t="shared" si="22"/>
        <v>0</v>
      </c>
      <c r="Q48" s="21">
        <v>0</v>
      </c>
      <c r="R48" s="22">
        <f t="shared" si="14"/>
        <v>0</v>
      </c>
      <c r="S48" s="22"/>
      <c r="T48" s="23">
        <f t="shared" si="15"/>
        <v>5</v>
      </c>
      <c r="U48" s="23"/>
      <c r="V48" s="24">
        <f t="shared" si="16"/>
        <v>6</v>
      </c>
      <c r="W48" s="24"/>
      <c r="X48" s="67">
        <f t="shared" si="17"/>
        <v>11</v>
      </c>
      <c r="Y48" s="67">
        <f t="shared" si="18"/>
        <v>0</v>
      </c>
      <c r="Z48" s="68">
        <f t="shared" si="19"/>
        <v>0</v>
      </c>
      <c r="AA48" s="67">
        <f t="shared" si="20"/>
        <v>0</v>
      </c>
      <c r="AB48" s="68" t="str">
        <f t="shared" si="21"/>
        <v>NO</v>
      </c>
      <c r="AC48" s="94" t="s">
        <v>192</v>
      </c>
    </row>
    <row r="49" spans="1:29" ht="57" customHeight="1" x14ac:dyDescent="0.25">
      <c r="A49" s="38" t="s">
        <v>57</v>
      </c>
      <c r="B49" s="38" t="s">
        <v>118</v>
      </c>
      <c r="C49" s="38" t="s">
        <v>80</v>
      </c>
      <c r="D49" s="16"/>
      <c r="E49" s="16"/>
      <c r="F49" s="16">
        <v>1</v>
      </c>
      <c r="G49" s="18"/>
      <c r="H49" s="18"/>
      <c r="I49" s="18"/>
      <c r="J49" s="19"/>
      <c r="K49" s="19"/>
      <c r="L49" s="19"/>
      <c r="M49" s="20"/>
      <c r="N49" s="20"/>
      <c r="O49" s="20"/>
      <c r="P49" s="21">
        <f t="shared" si="22"/>
        <v>1</v>
      </c>
      <c r="Q49" s="21">
        <v>0</v>
      </c>
      <c r="R49" s="22">
        <f t="shared" si="14"/>
        <v>0</v>
      </c>
      <c r="S49" s="22"/>
      <c r="T49" s="23">
        <f t="shared" si="15"/>
        <v>0</v>
      </c>
      <c r="U49" s="23"/>
      <c r="V49" s="24">
        <f t="shared" si="16"/>
        <v>0</v>
      </c>
      <c r="W49" s="24"/>
      <c r="X49" s="67">
        <f t="shared" si="17"/>
        <v>1</v>
      </c>
      <c r="Y49" s="67">
        <f t="shared" si="18"/>
        <v>0</v>
      </c>
      <c r="Z49" s="68">
        <f t="shared" si="19"/>
        <v>0</v>
      </c>
      <c r="AA49" s="67">
        <f t="shared" si="20"/>
        <v>0</v>
      </c>
      <c r="AB49" s="68" t="str">
        <f t="shared" si="21"/>
        <v>NO</v>
      </c>
      <c r="AC49" s="94" t="s">
        <v>191</v>
      </c>
    </row>
    <row r="50" spans="1:29" ht="57" customHeight="1" x14ac:dyDescent="0.25">
      <c r="A50" s="38" t="s">
        <v>57</v>
      </c>
      <c r="B50" s="30" t="s">
        <v>125</v>
      </c>
      <c r="C50" s="30" t="s">
        <v>81</v>
      </c>
      <c r="D50" s="16"/>
      <c r="E50" s="16"/>
      <c r="F50" s="16">
        <v>5</v>
      </c>
      <c r="G50" s="18"/>
      <c r="H50" s="18"/>
      <c r="I50" s="18">
        <v>5</v>
      </c>
      <c r="J50" s="19"/>
      <c r="K50" s="19"/>
      <c r="L50" s="19">
        <v>5</v>
      </c>
      <c r="M50" s="20"/>
      <c r="N50" s="20"/>
      <c r="O50" s="20"/>
      <c r="P50" s="21">
        <f t="shared" si="22"/>
        <v>5</v>
      </c>
      <c r="Q50" s="21">
        <v>0</v>
      </c>
      <c r="R50" s="22">
        <f t="shared" si="14"/>
        <v>5</v>
      </c>
      <c r="S50" s="22"/>
      <c r="T50" s="23">
        <f t="shared" si="15"/>
        <v>5</v>
      </c>
      <c r="U50" s="23"/>
      <c r="V50" s="24">
        <f t="shared" si="16"/>
        <v>0</v>
      </c>
      <c r="W50" s="24"/>
      <c r="X50" s="67">
        <f t="shared" si="17"/>
        <v>15</v>
      </c>
      <c r="Y50" s="67">
        <f t="shared" si="18"/>
        <v>0</v>
      </c>
      <c r="Z50" s="68">
        <f t="shared" si="19"/>
        <v>0</v>
      </c>
      <c r="AA50" s="67">
        <f t="shared" si="20"/>
        <v>0</v>
      </c>
      <c r="AB50" s="68" t="str">
        <f t="shared" si="21"/>
        <v>NO</v>
      </c>
      <c r="AC50" s="94" t="s">
        <v>191</v>
      </c>
    </row>
    <row r="51" spans="1:29" ht="57" customHeight="1" x14ac:dyDescent="0.25">
      <c r="A51" s="38" t="s">
        <v>57</v>
      </c>
      <c r="B51" s="30" t="s">
        <v>88</v>
      </c>
      <c r="C51" s="30" t="s">
        <v>138</v>
      </c>
      <c r="D51" s="16"/>
      <c r="E51" s="16"/>
      <c r="F51" s="16"/>
      <c r="G51" s="18">
        <v>4</v>
      </c>
      <c r="H51" s="18"/>
      <c r="I51" s="18"/>
      <c r="J51" s="19">
        <v>4</v>
      </c>
      <c r="K51" s="19"/>
      <c r="L51" s="19"/>
      <c r="M51" s="20">
        <v>4</v>
      </c>
      <c r="N51" s="20"/>
      <c r="O51" s="20"/>
      <c r="P51" s="21">
        <f t="shared" si="22"/>
        <v>0</v>
      </c>
      <c r="Q51" s="21">
        <v>0</v>
      </c>
      <c r="R51" s="22">
        <f t="shared" si="14"/>
        <v>4</v>
      </c>
      <c r="S51" s="22"/>
      <c r="T51" s="23">
        <f t="shared" si="15"/>
        <v>4</v>
      </c>
      <c r="U51" s="23"/>
      <c r="V51" s="24">
        <f t="shared" si="16"/>
        <v>4</v>
      </c>
      <c r="W51" s="24"/>
      <c r="X51" s="67">
        <f t="shared" si="17"/>
        <v>12</v>
      </c>
      <c r="Y51" s="67">
        <f t="shared" si="18"/>
        <v>0</v>
      </c>
      <c r="Z51" s="68">
        <f t="shared" si="19"/>
        <v>0</v>
      </c>
      <c r="AA51" s="67">
        <f t="shared" si="20"/>
        <v>0</v>
      </c>
      <c r="AB51" s="68" t="str">
        <f t="shared" si="21"/>
        <v>NO</v>
      </c>
      <c r="AC51" s="94" t="s">
        <v>192</v>
      </c>
    </row>
    <row r="52" spans="1:29" ht="57" customHeight="1" x14ac:dyDescent="0.25">
      <c r="A52" s="38" t="s">
        <v>58</v>
      </c>
      <c r="B52" s="38" t="s">
        <v>139</v>
      </c>
      <c r="C52" s="38" t="s">
        <v>89</v>
      </c>
      <c r="D52" s="16"/>
      <c r="E52" s="16"/>
      <c r="F52" s="16"/>
      <c r="G52" s="18">
        <v>200</v>
      </c>
      <c r="H52" s="18">
        <v>200</v>
      </c>
      <c r="I52" s="18">
        <v>200</v>
      </c>
      <c r="J52" s="19"/>
      <c r="K52" s="19"/>
      <c r="L52" s="19"/>
      <c r="M52" s="20">
        <v>200</v>
      </c>
      <c r="N52" s="20">
        <v>200</v>
      </c>
      <c r="O52" s="20">
        <v>200</v>
      </c>
      <c r="P52" s="21">
        <f t="shared" si="22"/>
        <v>0</v>
      </c>
      <c r="Q52" s="21">
        <v>0</v>
      </c>
      <c r="R52" s="22">
        <f t="shared" si="14"/>
        <v>600</v>
      </c>
      <c r="S52" s="22"/>
      <c r="T52" s="23">
        <f t="shared" si="15"/>
        <v>0</v>
      </c>
      <c r="U52" s="23"/>
      <c r="V52" s="24">
        <f t="shared" si="16"/>
        <v>600</v>
      </c>
      <c r="W52" s="24"/>
      <c r="X52" s="67">
        <f t="shared" si="17"/>
        <v>1200</v>
      </c>
      <c r="Y52" s="67">
        <f t="shared" si="18"/>
        <v>0</v>
      </c>
      <c r="Z52" s="68">
        <f t="shared" si="19"/>
        <v>0</v>
      </c>
      <c r="AA52" s="67">
        <f t="shared" si="20"/>
        <v>0</v>
      </c>
      <c r="AB52" s="68" t="str">
        <f t="shared" si="21"/>
        <v>NO</v>
      </c>
      <c r="AC52" s="94" t="s">
        <v>191</v>
      </c>
    </row>
    <row r="53" spans="1:29" ht="57" customHeight="1" x14ac:dyDescent="0.25">
      <c r="A53" s="38" t="s">
        <v>60</v>
      </c>
      <c r="B53" s="38" t="s">
        <v>61</v>
      </c>
      <c r="C53" s="38" t="s">
        <v>99</v>
      </c>
      <c r="D53" s="16"/>
      <c r="E53" s="16">
        <v>2</v>
      </c>
      <c r="F53" s="16">
        <v>2</v>
      </c>
      <c r="G53" s="18">
        <v>2</v>
      </c>
      <c r="H53" s="18">
        <v>2</v>
      </c>
      <c r="I53" s="18">
        <v>2</v>
      </c>
      <c r="J53" s="19">
        <v>2</v>
      </c>
      <c r="K53" s="19">
        <v>2</v>
      </c>
      <c r="L53" s="19">
        <v>2</v>
      </c>
      <c r="M53" s="20">
        <v>2</v>
      </c>
      <c r="N53" s="20">
        <v>2</v>
      </c>
      <c r="O53" s="20">
        <v>2</v>
      </c>
      <c r="P53" s="21">
        <f t="shared" si="22"/>
        <v>4</v>
      </c>
      <c r="Q53" s="21">
        <v>0</v>
      </c>
      <c r="R53" s="22">
        <f t="shared" si="14"/>
        <v>6</v>
      </c>
      <c r="S53" s="22"/>
      <c r="T53" s="23">
        <f t="shared" si="15"/>
        <v>6</v>
      </c>
      <c r="U53" s="23"/>
      <c r="V53" s="24">
        <f t="shared" si="16"/>
        <v>6</v>
      </c>
      <c r="W53" s="24"/>
      <c r="X53" s="67">
        <f t="shared" si="17"/>
        <v>22</v>
      </c>
      <c r="Y53" s="67">
        <f t="shared" si="18"/>
        <v>0</v>
      </c>
      <c r="Z53" s="68">
        <f t="shared" si="19"/>
        <v>0</v>
      </c>
      <c r="AA53" s="67">
        <f t="shared" si="20"/>
        <v>0</v>
      </c>
      <c r="AB53" s="68" t="str">
        <f t="shared" si="21"/>
        <v>NO</v>
      </c>
      <c r="AC53" s="94" t="s">
        <v>192</v>
      </c>
    </row>
    <row r="54" spans="1:29" ht="57" customHeight="1" x14ac:dyDescent="0.25">
      <c r="A54" s="38" t="s">
        <v>66</v>
      </c>
      <c r="B54" s="38" t="s">
        <v>140</v>
      </c>
      <c r="C54" s="38" t="s">
        <v>119</v>
      </c>
      <c r="D54" s="16">
        <v>40</v>
      </c>
      <c r="E54" s="16">
        <v>40</v>
      </c>
      <c r="F54" s="16">
        <v>40</v>
      </c>
      <c r="G54" s="18"/>
      <c r="H54" s="18"/>
      <c r="I54" s="18"/>
      <c r="J54" s="19"/>
      <c r="K54" s="19"/>
      <c r="L54" s="19"/>
      <c r="M54" s="20"/>
      <c r="N54" s="20"/>
      <c r="O54" s="20"/>
      <c r="P54" s="21">
        <f t="shared" si="22"/>
        <v>120</v>
      </c>
      <c r="Q54" s="21">
        <v>0</v>
      </c>
      <c r="R54" s="22">
        <f t="shared" si="14"/>
        <v>0</v>
      </c>
      <c r="S54" s="22"/>
      <c r="T54" s="23">
        <f t="shared" si="15"/>
        <v>0</v>
      </c>
      <c r="U54" s="23"/>
      <c r="V54" s="24">
        <f t="shared" si="16"/>
        <v>0</v>
      </c>
      <c r="W54" s="24"/>
      <c r="X54" s="67">
        <f t="shared" si="17"/>
        <v>120</v>
      </c>
      <c r="Y54" s="67">
        <f t="shared" si="18"/>
        <v>0</v>
      </c>
      <c r="Z54" s="68">
        <f t="shared" si="19"/>
        <v>0</v>
      </c>
      <c r="AA54" s="67">
        <f t="shared" si="20"/>
        <v>0</v>
      </c>
      <c r="AB54" s="68" t="str">
        <f t="shared" si="21"/>
        <v>NO</v>
      </c>
      <c r="AC54" s="94" t="s">
        <v>192</v>
      </c>
    </row>
    <row r="55" spans="1:29" ht="80.25" customHeight="1" x14ac:dyDescent="0.25">
      <c r="A55" s="53" t="s">
        <v>67</v>
      </c>
      <c r="B55" s="53" t="s">
        <v>150</v>
      </c>
      <c r="C55" s="54" t="s">
        <v>90</v>
      </c>
      <c r="D55" s="16">
        <v>9</v>
      </c>
      <c r="E55" s="16">
        <v>9</v>
      </c>
      <c r="F55" s="16">
        <v>9</v>
      </c>
      <c r="G55" s="18">
        <v>9</v>
      </c>
      <c r="H55" s="18">
        <v>9</v>
      </c>
      <c r="I55" s="18">
        <v>9</v>
      </c>
      <c r="J55" s="19">
        <v>9</v>
      </c>
      <c r="K55" s="19">
        <v>9</v>
      </c>
      <c r="L55" s="19">
        <v>9</v>
      </c>
      <c r="M55" s="20">
        <v>9</v>
      </c>
      <c r="N55" s="20">
        <v>9</v>
      </c>
      <c r="O55" s="20">
        <v>9</v>
      </c>
      <c r="P55" s="21">
        <f t="shared" si="22"/>
        <v>27</v>
      </c>
      <c r="Q55" s="21">
        <v>0</v>
      </c>
      <c r="R55" s="22">
        <f t="shared" si="14"/>
        <v>27</v>
      </c>
      <c r="S55" s="22"/>
      <c r="T55" s="23">
        <f t="shared" si="15"/>
        <v>27</v>
      </c>
      <c r="U55" s="23"/>
      <c r="V55" s="24">
        <f t="shared" si="16"/>
        <v>27</v>
      </c>
      <c r="W55" s="24"/>
      <c r="X55" s="67">
        <f t="shared" si="17"/>
        <v>108</v>
      </c>
      <c r="Y55" s="67">
        <f t="shared" si="18"/>
        <v>0</v>
      </c>
      <c r="Z55" s="68">
        <f t="shared" si="19"/>
        <v>0</v>
      </c>
      <c r="AA55" s="67">
        <f t="shared" si="20"/>
        <v>0</v>
      </c>
      <c r="AB55" s="68" t="str">
        <f t="shared" si="21"/>
        <v>NO</v>
      </c>
      <c r="AC55" s="94" t="s">
        <v>191</v>
      </c>
    </row>
    <row r="56" spans="1:29" ht="63.75" customHeight="1" x14ac:dyDescent="0.25">
      <c r="A56" s="53" t="s">
        <v>159</v>
      </c>
      <c r="B56" s="38" t="s">
        <v>151</v>
      </c>
      <c r="C56" s="53" t="s">
        <v>141</v>
      </c>
      <c r="D56" s="16"/>
      <c r="E56" s="16"/>
      <c r="F56" s="16"/>
      <c r="G56" s="18"/>
      <c r="H56" s="18"/>
      <c r="I56" s="18"/>
      <c r="J56" s="19"/>
      <c r="K56" s="19"/>
      <c r="L56" s="19"/>
      <c r="M56" s="20">
        <v>4</v>
      </c>
      <c r="N56" s="20"/>
      <c r="O56" s="20"/>
      <c r="P56" s="21">
        <f t="shared" si="22"/>
        <v>0</v>
      </c>
      <c r="Q56" s="21">
        <v>0</v>
      </c>
      <c r="R56" s="22">
        <f t="shared" si="14"/>
        <v>0</v>
      </c>
      <c r="S56" s="22"/>
      <c r="T56" s="23">
        <f t="shared" si="15"/>
        <v>0</v>
      </c>
      <c r="U56" s="23"/>
      <c r="V56" s="24">
        <f t="shared" si="16"/>
        <v>4</v>
      </c>
      <c r="W56" s="24"/>
      <c r="X56" s="67">
        <f t="shared" si="17"/>
        <v>4</v>
      </c>
      <c r="Y56" s="67">
        <f t="shared" si="18"/>
        <v>0</v>
      </c>
      <c r="Z56" s="68">
        <f t="shared" si="19"/>
        <v>0</v>
      </c>
      <c r="AA56" s="67">
        <f t="shared" si="20"/>
        <v>0</v>
      </c>
      <c r="AB56" s="68" t="str">
        <f t="shared" si="21"/>
        <v>NO</v>
      </c>
      <c r="AC56" s="94" t="s">
        <v>191</v>
      </c>
    </row>
    <row r="57" spans="1:29" ht="57" customHeight="1" x14ac:dyDescent="0.25">
      <c r="A57" s="60" t="s">
        <v>71</v>
      </c>
      <c r="B57" s="59" t="s">
        <v>126</v>
      </c>
      <c r="C57" s="60" t="s">
        <v>91</v>
      </c>
      <c r="D57" s="16"/>
      <c r="E57" s="16"/>
      <c r="F57" s="16">
        <v>32</v>
      </c>
      <c r="G57" s="18"/>
      <c r="H57" s="18"/>
      <c r="I57" s="18"/>
      <c r="J57" s="19"/>
      <c r="K57" s="19"/>
      <c r="L57" s="19"/>
      <c r="M57" s="20"/>
      <c r="N57" s="20"/>
      <c r="O57" s="20"/>
      <c r="P57" s="21">
        <f t="shared" ref="P57:P64" si="23">SUM(D57:F57)</f>
        <v>32</v>
      </c>
      <c r="Q57" s="21">
        <v>0</v>
      </c>
      <c r="R57" s="22">
        <f t="shared" si="14"/>
        <v>0</v>
      </c>
      <c r="S57" s="22"/>
      <c r="T57" s="23">
        <f t="shared" si="15"/>
        <v>0</v>
      </c>
      <c r="U57" s="23"/>
      <c r="V57" s="24">
        <f t="shared" si="16"/>
        <v>0</v>
      </c>
      <c r="W57" s="24"/>
      <c r="X57" s="67">
        <f t="shared" si="17"/>
        <v>32</v>
      </c>
      <c r="Y57" s="67">
        <f t="shared" si="18"/>
        <v>0</v>
      </c>
      <c r="Z57" s="68">
        <f t="shared" si="19"/>
        <v>0</v>
      </c>
      <c r="AA57" s="67">
        <f t="shared" si="20"/>
        <v>0</v>
      </c>
      <c r="AB57" s="68" t="str">
        <f t="shared" si="21"/>
        <v>NO</v>
      </c>
      <c r="AC57" s="94" t="s">
        <v>192</v>
      </c>
    </row>
    <row r="58" spans="1:29" ht="57" customHeight="1" x14ac:dyDescent="0.25">
      <c r="A58" s="58" t="s">
        <v>71</v>
      </c>
      <c r="B58" s="30" t="s">
        <v>142</v>
      </c>
      <c r="C58" s="30" t="s">
        <v>92</v>
      </c>
      <c r="D58" s="16"/>
      <c r="E58" s="16"/>
      <c r="F58" s="16"/>
      <c r="G58" s="18">
        <v>80</v>
      </c>
      <c r="H58" s="18">
        <v>80</v>
      </c>
      <c r="I58" s="18">
        <v>80</v>
      </c>
      <c r="J58" s="19"/>
      <c r="K58" s="19"/>
      <c r="L58" s="19">
        <v>80</v>
      </c>
      <c r="M58" s="20">
        <v>80</v>
      </c>
      <c r="N58" s="20">
        <v>80</v>
      </c>
      <c r="O58" s="20"/>
      <c r="P58" s="21">
        <f t="shared" si="23"/>
        <v>0</v>
      </c>
      <c r="Q58" s="21">
        <v>0</v>
      </c>
      <c r="R58" s="22">
        <f t="shared" si="14"/>
        <v>240</v>
      </c>
      <c r="S58" s="22"/>
      <c r="T58" s="23">
        <f t="shared" si="15"/>
        <v>80</v>
      </c>
      <c r="U58" s="23"/>
      <c r="V58" s="24">
        <f t="shared" si="16"/>
        <v>160</v>
      </c>
      <c r="W58" s="24"/>
      <c r="X58" s="67">
        <f t="shared" si="17"/>
        <v>480</v>
      </c>
      <c r="Y58" s="67">
        <f t="shared" si="18"/>
        <v>0</v>
      </c>
      <c r="Z58" s="68">
        <f t="shared" si="19"/>
        <v>0</v>
      </c>
      <c r="AA58" s="67">
        <f t="shared" si="20"/>
        <v>0</v>
      </c>
      <c r="AB58" s="68" t="str">
        <f t="shared" si="21"/>
        <v>NO</v>
      </c>
      <c r="AC58" s="94" t="s">
        <v>192</v>
      </c>
    </row>
    <row r="59" spans="1:29" ht="57" customHeight="1" x14ac:dyDescent="0.25">
      <c r="A59" s="30" t="s">
        <v>127</v>
      </c>
      <c r="B59" s="30" t="s">
        <v>152</v>
      </c>
      <c r="C59" s="30" t="s">
        <v>128</v>
      </c>
      <c r="D59" s="16"/>
      <c r="E59" s="16"/>
      <c r="F59" s="16"/>
      <c r="G59" s="18">
        <v>8</v>
      </c>
      <c r="H59" s="18">
        <v>8</v>
      </c>
      <c r="I59" s="18">
        <v>8</v>
      </c>
      <c r="J59" s="19"/>
      <c r="K59" s="19"/>
      <c r="L59" s="19">
        <v>8</v>
      </c>
      <c r="M59" s="20">
        <v>8</v>
      </c>
      <c r="N59" s="20">
        <v>8</v>
      </c>
      <c r="O59" s="20"/>
      <c r="P59" s="21">
        <f t="shared" si="23"/>
        <v>0</v>
      </c>
      <c r="Q59" s="21">
        <v>0</v>
      </c>
      <c r="R59" s="22">
        <f t="shared" si="14"/>
        <v>24</v>
      </c>
      <c r="S59" s="22"/>
      <c r="T59" s="23">
        <f t="shared" si="15"/>
        <v>8</v>
      </c>
      <c r="U59" s="23"/>
      <c r="V59" s="24">
        <f t="shared" si="16"/>
        <v>16</v>
      </c>
      <c r="W59" s="24"/>
      <c r="X59" s="67">
        <f t="shared" si="17"/>
        <v>48</v>
      </c>
      <c r="Y59" s="67">
        <f t="shared" si="18"/>
        <v>0</v>
      </c>
      <c r="Z59" s="68">
        <f t="shared" si="19"/>
        <v>0</v>
      </c>
      <c r="AA59" s="67">
        <f t="shared" si="20"/>
        <v>0</v>
      </c>
      <c r="AB59" s="68" t="str">
        <f t="shared" si="21"/>
        <v>NO</v>
      </c>
      <c r="AC59" s="94" t="s">
        <v>191</v>
      </c>
    </row>
    <row r="60" spans="1:29" ht="57.75" customHeight="1" x14ac:dyDescent="0.25">
      <c r="A60" s="45" t="s">
        <v>71</v>
      </c>
      <c r="B60" s="30" t="s">
        <v>93</v>
      </c>
      <c r="C60" s="30" t="s">
        <v>94</v>
      </c>
      <c r="D60" s="16"/>
      <c r="E60" s="16"/>
      <c r="F60" s="16"/>
      <c r="G60" s="18">
        <v>2</v>
      </c>
      <c r="H60" s="18">
        <v>2</v>
      </c>
      <c r="I60" s="18">
        <v>2</v>
      </c>
      <c r="J60" s="19"/>
      <c r="K60" s="19"/>
      <c r="L60" s="19">
        <v>2</v>
      </c>
      <c r="M60" s="20">
        <v>2</v>
      </c>
      <c r="N60" s="20">
        <v>2</v>
      </c>
      <c r="O60" s="20"/>
      <c r="P60" s="21">
        <f t="shared" si="23"/>
        <v>0</v>
      </c>
      <c r="Q60" s="21">
        <v>0</v>
      </c>
      <c r="R60" s="22">
        <f t="shared" si="14"/>
        <v>6</v>
      </c>
      <c r="S60" s="22"/>
      <c r="T60" s="23">
        <f t="shared" si="15"/>
        <v>2</v>
      </c>
      <c r="U60" s="23"/>
      <c r="V60" s="24">
        <f t="shared" si="16"/>
        <v>4</v>
      </c>
      <c r="W60" s="24"/>
      <c r="X60" s="67">
        <f t="shared" si="17"/>
        <v>12</v>
      </c>
      <c r="Y60" s="67">
        <f t="shared" si="18"/>
        <v>0</v>
      </c>
      <c r="Z60" s="68">
        <f t="shared" si="19"/>
        <v>0</v>
      </c>
      <c r="AA60" s="67">
        <f t="shared" si="20"/>
        <v>0</v>
      </c>
      <c r="AB60" s="68" t="str">
        <f t="shared" si="21"/>
        <v>NO</v>
      </c>
      <c r="AC60" s="94" t="s">
        <v>192</v>
      </c>
    </row>
    <row r="61" spans="1:29" ht="57.75" customHeight="1" x14ac:dyDescent="0.25">
      <c r="A61" s="49" t="s">
        <v>73</v>
      </c>
      <c r="B61" s="38" t="s">
        <v>129</v>
      </c>
      <c r="C61" s="46" t="s">
        <v>80</v>
      </c>
      <c r="D61" s="16"/>
      <c r="E61" s="16"/>
      <c r="F61" s="16"/>
      <c r="G61" s="18"/>
      <c r="H61" s="18"/>
      <c r="I61" s="18">
        <v>1</v>
      </c>
      <c r="J61" s="19"/>
      <c r="K61" s="19"/>
      <c r="L61" s="19"/>
      <c r="M61" s="20"/>
      <c r="N61" s="20"/>
      <c r="O61" s="20"/>
      <c r="P61" s="21">
        <f t="shared" si="23"/>
        <v>0</v>
      </c>
      <c r="Q61" s="21">
        <v>0</v>
      </c>
      <c r="R61" s="22">
        <f t="shared" si="14"/>
        <v>1</v>
      </c>
      <c r="S61" s="22"/>
      <c r="T61" s="23">
        <f t="shared" si="15"/>
        <v>0</v>
      </c>
      <c r="U61" s="23"/>
      <c r="V61" s="24">
        <f t="shared" si="16"/>
        <v>0</v>
      </c>
      <c r="W61" s="24"/>
      <c r="X61" s="67">
        <f t="shared" si="17"/>
        <v>1</v>
      </c>
      <c r="Y61" s="67">
        <f t="shared" si="18"/>
        <v>0</v>
      </c>
      <c r="Z61" s="68">
        <f t="shared" si="19"/>
        <v>0</v>
      </c>
      <c r="AA61" s="67">
        <f t="shared" si="20"/>
        <v>0</v>
      </c>
      <c r="AB61" s="68" t="str">
        <f t="shared" si="21"/>
        <v>NO</v>
      </c>
      <c r="AC61" s="94" t="s">
        <v>191</v>
      </c>
    </row>
    <row r="62" spans="1:29" ht="57.75" customHeight="1" x14ac:dyDescent="0.25">
      <c r="A62" s="49" t="s">
        <v>73</v>
      </c>
      <c r="B62" s="30" t="s">
        <v>130</v>
      </c>
      <c r="C62" s="30" t="s">
        <v>96</v>
      </c>
      <c r="D62" s="16"/>
      <c r="E62" s="16"/>
      <c r="F62" s="16"/>
      <c r="G62" s="18"/>
      <c r="H62" s="18"/>
      <c r="I62" s="18"/>
      <c r="J62" s="61">
        <v>1150</v>
      </c>
      <c r="K62" s="61">
        <v>1150</v>
      </c>
      <c r="L62" s="61">
        <v>1150</v>
      </c>
      <c r="M62" s="62">
        <v>1150</v>
      </c>
      <c r="N62" s="62">
        <v>1150</v>
      </c>
      <c r="O62" s="62">
        <v>1150</v>
      </c>
      <c r="P62" s="21">
        <f t="shared" si="23"/>
        <v>0</v>
      </c>
      <c r="Q62" s="21">
        <v>0</v>
      </c>
      <c r="R62" s="22">
        <f t="shared" si="14"/>
        <v>0</v>
      </c>
      <c r="S62" s="22"/>
      <c r="T62" s="23">
        <f t="shared" si="15"/>
        <v>3450</v>
      </c>
      <c r="U62" s="23"/>
      <c r="V62" s="24">
        <f t="shared" si="16"/>
        <v>3450</v>
      </c>
      <c r="W62" s="24"/>
      <c r="X62" s="67">
        <f t="shared" si="17"/>
        <v>6900</v>
      </c>
      <c r="Y62" s="67">
        <f t="shared" si="18"/>
        <v>0</v>
      </c>
      <c r="Z62" s="68">
        <f t="shared" si="19"/>
        <v>0</v>
      </c>
      <c r="AA62" s="67">
        <f t="shared" si="20"/>
        <v>0</v>
      </c>
      <c r="AB62" s="68" t="str">
        <f t="shared" si="21"/>
        <v>NO</v>
      </c>
      <c r="AC62" s="94" t="s">
        <v>191</v>
      </c>
    </row>
    <row r="63" spans="1:29" ht="57.75" customHeight="1" x14ac:dyDescent="0.25">
      <c r="A63" s="45" t="s">
        <v>97</v>
      </c>
      <c r="B63" s="30" t="s">
        <v>98</v>
      </c>
      <c r="C63" s="30" t="s">
        <v>124</v>
      </c>
      <c r="D63" s="16">
        <v>2</v>
      </c>
      <c r="E63" s="16">
        <v>2</v>
      </c>
      <c r="F63" s="16">
        <v>2</v>
      </c>
      <c r="G63" s="18"/>
      <c r="H63" s="18"/>
      <c r="I63" s="18"/>
      <c r="J63" s="19"/>
      <c r="K63" s="19"/>
      <c r="L63" s="19"/>
      <c r="M63" s="20"/>
      <c r="N63" s="20"/>
      <c r="O63" s="20"/>
      <c r="P63" s="21">
        <f t="shared" si="23"/>
        <v>6</v>
      </c>
      <c r="Q63" s="21">
        <v>0</v>
      </c>
      <c r="R63" s="22">
        <f t="shared" si="14"/>
        <v>0</v>
      </c>
      <c r="S63" s="22"/>
      <c r="T63" s="23">
        <f t="shared" si="15"/>
        <v>0</v>
      </c>
      <c r="U63" s="23"/>
      <c r="V63" s="24">
        <f t="shared" si="16"/>
        <v>0</v>
      </c>
      <c r="W63" s="24"/>
      <c r="X63" s="67">
        <f t="shared" si="17"/>
        <v>6</v>
      </c>
      <c r="Y63" s="67">
        <f t="shared" si="18"/>
        <v>0</v>
      </c>
      <c r="Z63" s="68">
        <f t="shared" si="19"/>
        <v>0</v>
      </c>
      <c r="AA63" s="67">
        <f t="shared" si="20"/>
        <v>0</v>
      </c>
      <c r="AB63" s="68" t="str">
        <f t="shared" si="21"/>
        <v>NO</v>
      </c>
      <c r="AC63" s="94" t="s">
        <v>192</v>
      </c>
    </row>
    <row r="64" spans="1:29" ht="57.75" customHeight="1" x14ac:dyDescent="0.25">
      <c r="A64" s="55" t="s">
        <v>143</v>
      </c>
      <c r="B64" s="30" t="s">
        <v>131</v>
      </c>
      <c r="C64" s="30" t="s">
        <v>144</v>
      </c>
      <c r="D64" s="16"/>
      <c r="E64" s="16"/>
      <c r="F64" s="16"/>
      <c r="G64" s="18"/>
      <c r="H64" s="18"/>
      <c r="I64" s="18"/>
      <c r="J64" s="19">
        <v>5</v>
      </c>
      <c r="K64" s="19"/>
      <c r="L64" s="19"/>
      <c r="M64" s="20"/>
      <c r="N64" s="20"/>
      <c r="O64" s="20">
        <v>5</v>
      </c>
      <c r="P64" s="21">
        <f t="shared" si="23"/>
        <v>0</v>
      </c>
      <c r="Q64" s="21">
        <v>0</v>
      </c>
      <c r="R64" s="22">
        <f t="shared" si="14"/>
        <v>0</v>
      </c>
      <c r="S64" s="22"/>
      <c r="T64" s="23">
        <f t="shared" si="15"/>
        <v>5</v>
      </c>
      <c r="U64" s="23"/>
      <c r="V64" s="24">
        <f t="shared" si="16"/>
        <v>5</v>
      </c>
      <c r="W64" s="24"/>
      <c r="X64" s="67">
        <f t="shared" si="17"/>
        <v>10</v>
      </c>
      <c r="Y64" s="67">
        <f t="shared" si="18"/>
        <v>0</v>
      </c>
      <c r="Z64" s="68">
        <f t="shared" si="19"/>
        <v>0</v>
      </c>
      <c r="AA64" s="67">
        <f t="shared" si="20"/>
        <v>0</v>
      </c>
      <c r="AB64" s="68" t="str">
        <f t="shared" si="21"/>
        <v>NO</v>
      </c>
      <c r="AC64" s="94" t="s">
        <v>191</v>
      </c>
    </row>
    <row r="65" spans="1:29" ht="57.75" customHeight="1" x14ac:dyDescent="0.25">
      <c r="A65" s="45" t="s">
        <v>115</v>
      </c>
      <c r="B65" s="56" t="s">
        <v>132</v>
      </c>
      <c r="C65" s="57" t="s">
        <v>145</v>
      </c>
      <c r="D65" s="16"/>
      <c r="E65" s="16"/>
      <c r="F65" s="16"/>
      <c r="G65" s="18"/>
      <c r="H65" s="18"/>
      <c r="I65" s="18"/>
      <c r="J65" s="19"/>
      <c r="K65" s="19"/>
      <c r="L65" s="19"/>
      <c r="M65" s="20"/>
      <c r="N65" s="20">
        <v>1</v>
      </c>
      <c r="O65" s="20"/>
      <c r="P65" s="21">
        <f t="shared" ref="P65" si="24">SUM(D65:F65)</f>
        <v>0</v>
      </c>
      <c r="Q65" s="21">
        <v>0</v>
      </c>
      <c r="R65" s="22">
        <f t="shared" si="14"/>
        <v>0</v>
      </c>
      <c r="S65" s="22"/>
      <c r="T65" s="23">
        <f t="shared" si="15"/>
        <v>0</v>
      </c>
      <c r="U65" s="23"/>
      <c r="V65" s="24">
        <f t="shared" si="16"/>
        <v>1</v>
      </c>
      <c r="W65" s="24"/>
      <c r="X65" s="67">
        <f t="shared" si="17"/>
        <v>1</v>
      </c>
      <c r="Y65" s="67">
        <f t="shared" si="18"/>
        <v>0</v>
      </c>
      <c r="Z65" s="68">
        <f t="shared" si="19"/>
        <v>0</v>
      </c>
      <c r="AA65" s="67">
        <f t="shared" si="20"/>
        <v>0</v>
      </c>
      <c r="AB65" s="68" t="str">
        <f t="shared" si="21"/>
        <v>NO</v>
      </c>
      <c r="AC65" s="94" t="s">
        <v>192</v>
      </c>
    </row>
    <row r="66" spans="1:29" ht="30" customHeight="1" x14ac:dyDescent="0.4">
      <c r="A66" s="97" t="s">
        <v>32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</row>
    <row r="67" spans="1:29" ht="57.75" customHeight="1" x14ac:dyDescent="0.25">
      <c r="A67" s="51" t="s">
        <v>146</v>
      </c>
      <c r="B67" s="52" t="s">
        <v>75</v>
      </c>
      <c r="C67" s="51" t="s">
        <v>76</v>
      </c>
      <c r="D67" s="16">
        <v>2</v>
      </c>
      <c r="E67" s="16">
        <v>2</v>
      </c>
      <c r="F67" s="16">
        <v>2</v>
      </c>
      <c r="G67" s="25">
        <v>2</v>
      </c>
      <c r="H67" s="25">
        <v>2</v>
      </c>
      <c r="I67" s="25">
        <v>2</v>
      </c>
      <c r="J67" s="26">
        <v>2</v>
      </c>
      <c r="K67" s="26">
        <v>2</v>
      </c>
      <c r="L67" s="26">
        <v>2</v>
      </c>
      <c r="M67" s="27">
        <v>2</v>
      </c>
      <c r="N67" s="27">
        <v>2</v>
      </c>
      <c r="O67" s="27">
        <v>2</v>
      </c>
      <c r="P67" s="21">
        <f>SUM(D67:F67)</f>
        <v>6</v>
      </c>
      <c r="Q67" s="21">
        <v>0</v>
      </c>
      <c r="R67" s="22">
        <f t="shared" ref="R67:R72" si="25">SUM(G67:I67)</f>
        <v>6</v>
      </c>
      <c r="S67" s="22"/>
      <c r="T67" s="23">
        <f t="shared" ref="T67:T72" si="26">SUM(J67:L67)</f>
        <v>6</v>
      </c>
      <c r="U67" s="23"/>
      <c r="V67" s="24">
        <f t="shared" ref="V67:V72" si="27">SUM(M67:O67)</f>
        <v>6</v>
      </c>
      <c r="W67" s="24"/>
      <c r="X67" s="67">
        <f t="shared" ref="X67:Y72" si="28">P67+R67+T67+V67</f>
        <v>24</v>
      </c>
      <c r="Y67" s="67">
        <f t="shared" si="28"/>
        <v>0</v>
      </c>
      <c r="Z67" s="68">
        <f t="shared" ref="Z67:Z72" si="29">Y67/X67</f>
        <v>0</v>
      </c>
      <c r="AA67" s="67">
        <f t="shared" ref="AA67:AA72" si="30">IF(Y67&gt;X67,X67,Y67)</f>
        <v>0</v>
      </c>
      <c r="AB67" s="68" t="str">
        <f t="shared" ref="AB67:AB72" si="31">IF(IFERROR(SUM((Q67&gt;0),(S67&gt;0),(U67&gt;0),(W67&gt;0))/SUM((P67&gt;0),(R67&gt;0),(T67&gt;0),(V67&gt;0)),0)&gt;=51%,"SI","NO")</f>
        <v>NO</v>
      </c>
      <c r="AC67" s="94" t="s">
        <v>191</v>
      </c>
    </row>
    <row r="68" spans="1:29" ht="57" customHeight="1" x14ac:dyDescent="0.25">
      <c r="A68" s="51" t="s">
        <v>153</v>
      </c>
      <c r="B68" s="52" t="s">
        <v>77</v>
      </c>
      <c r="C68" s="51" t="s">
        <v>78</v>
      </c>
      <c r="D68" s="16"/>
      <c r="E68" s="16"/>
      <c r="F68" s="16"/>
      <c r="G68" s="25"/>
      <c r="H68" s="25"/>
      <c r="I68" s="25"/>
      <c r="J68" s="26"/>
      <c r="K68" s="26">
        <v>1</v>
      </c>
      <c r="L68" s="26"/>
      <c r="M68" s="27"/>
      <c r="N68" s="27"/>
      <c r="O68" s="27"/>
      <c r="P68" s="21">
        <f t="shared" ref="P68" si="32">SUM(D68:F68)</f>
        <v>0</v>
      </c>
      <c r="Q68" s="21">
        <v>0</v>
      </c>
      <c r="R68" s="22">
        <f t="shared" si="25"/>
        <v>0</v>
      </c>
      <c r="S68" s="22"/>
      <c r="T68" s="23">
        <f t="shared" si="26"/>
        <v>1</v>
      </c>
      <c r="U68" s="23"/>
      <c r="V68" s="24">
        <f t="shared" si="27"/>
        <v>0</v>
      </c>
      <c r="W68" s="24"/>
      <c r="X68" s="67">
        <f t="shared" si="28"/>
        <v>1</v>
      </c>
      <c r="Y68" s="67">
        <f t="shared" si="28"/>
        <v>0</v>
      </c>
      <c r="Z68" s="68">
        <f t="shared" si="29"/>
        <v>0</v>
      </c>
      <c r="AA68" s="67">
        <f t="shared" si="30"/>
        <v>0</v>
      </c>
      <c r="AB68" s="68" t="str">
        <f t="shared" si="31"/>
        <v>NO</v>
      </c>
      <c r="AC68" s="94" t="s">
        <v>191</v>
      </c>
    </row>
    <row r="69" spans="1:29" ht="57" customHeight="1" x14ac:dyDescent="0.25">
      <c r="A69" s="51" t="s">
        <v>147</v>
      </c>
      <c r="B69" s="52" t="s">
        <v>100</v>
      </c>
      <c r="C69" s="51" t="s">
        <v>50</v>
      </c>
      <c r="D69" s="16"/>
      <c r="E69" s="16"/>
      <c r="F69" s="16">
        <v>1</v>
      </c>
      <c r="G69" s="25"/>
      <c r="H69" s="25"/>
      <c r="I69" s="25">
        <v>1</v>
      </c>
      <c r="J69" s="26"/>
      <c r="K69" s="26"/>
      <c r="L69" s="26">
        <v>1</v>
      </c>
      <c r="M69" s="27"/>
      <c r="N69" s="27"/>
      <c r="O69" s="27">
        <v>1</v>
      </c>
      <c r="P69" s="21">
        <f t="shared" ref="P69:P72" si="33">SUM(D69:F69)</f>
        <v>1</v>
      </c>
      <c r="Q69" s="21">
        <v>0</v>
      </c>
      <c r="R69" s="22">
        <f t="shared" si="25"/>
        <v>1</v>
      </c>
      <c r="S69" s="22"/>
      <c r="T69" s="23">
        <f t="shared" si="26"/>
        <v>1</v>
      </c>
      <c r="U69" s="23"/>
      <c r="V69" s="24">
        <f t="shared" si="27"/>
        <v>1</v>
      </c>
      <c r="W69" s="24"/>
      <c r="X69" s="67">
        <f t="shared" si="28"/>
        <v>4</v>
      </c>
      <c r="Y69" s="67">
        <f t="shared" si="28"/>
        <v>0</v>
      </c>
      <c r="Z69" s="68">
        <f t="shared" si="29"/>
        <v>0</v>
      </c>
      <c r="AA69" s="67">
        <f t="shared" si="30"/>
        <v>0</v>
      </c>
      <c r="AB69" s="68" t="str">
        <f t="shared" si="31"/>
        <v>NO</v>
      </c>
      <c r="AC69" s="94" t="s">
        <v>191</v>
      </c>
    </row>
    <row r="70" spans="1:29" ht="57" customHeight="1" x14ac:dyDescent="0.25">
      <c r="A70" s="51" t="s">
        <v>154</v>
      </c>
      <c r="B70" s="52" t="s">
        <v>79</v>
      </c>
      <c r="C70" s="51" t="s">
        <v>104</v>
      </c>
      <c r="D70" s="16"/>
      <c r="E70" s="16"/>
      <c r="F70" s="16"/>
      <c r="G70" s="25">
        <v>1</v>
      </c>
      <c r="H70" s="25"/>
      <c r="I70" s="25"/>
      <c r="J70" s="26"/>
      <c r="K70" s="26"/>
      <c r="L70" s="26"/>
      <c r="M70" s="27"/>
      <c r="N70" s="27"/>
      <c r="O70" s="27"/>
      <c r="P70" s="21">
        <f t="shared" si="33"/>
        <v>0</v>
      </c>
      <c r="Q70" s="21">
        <v>0</v>
      </c>
      <c r="R70" s="22">
        <f t="shared" si="25"/>
        <v>1</v>
      </c>
      <c r="S70" s="22"/>
      <c r="T70" s="23">
        <f t="shared" si="26"/>
        <v>0</v>
      </c>
      <c r="U70" s="23"/>
      <c r="V70" s="24">
        <f t="shared" si="27"/>
        <v>0</v>
      </c>
      <c r="W70" s="24"/>
      <c r="X70" s="67">
        <f t="shared" si="28"/>
        <v>1</v>
      </c>
      <c r="Y70" s="67">
        <f t="shared" si="28"/>
        <v>0</v>
      </c>
      <c r="Z70" s="68">
        <f t="shared" si="29"/>
        <v>0</v>
      </c>
      <c r="AA70" s="67">
        <f t="shared" si="30"/>
        <v>0</v>
      </c>
      <c r="AB70" s="68" t="str">
        <f t="shared" si="31"/>
        <v>NO</v>
      </c>
      <c r="AC70" s="94" t="s">
        <v>191</v>
      </c>
    </row>
    <row r="71" spans="1:29" ht="57" customHeight="1" x14ac:dyDescent="0.25">
      <c r="A71" s="47" t="s">
        <v>101</v>
      </c>
      <c r="B71" s="52" t="s">
        <v>102</v>
      </c>
      <c r="C71" s="52" t="s">
        <v>103</v>
      </c>
      <c r="D71" s="16"/>
      <c r="E71" s="16"/>
      <c r="F71" s="16"/>
      <c r="G71" s="25"/>
      <c r="H71" s="25"/>
      <c r="I71" s="25">
        <v>1</v>
      </c>
      <c r="J71" s="26"/>
      <c r="K71" s="26"/>
      <c r="L71" s="26">
        <v>1</v>
      </c>
      <c r="M71" s="27"/>
      <c r="N71" s="27"/>
      <c r="O71" s="27">
        <v>1</v>
      </c>
      <c r="P71" s="21">
        <f t="shared" si="33"/>
        <v>0</v>
      </c>
      <c r="Q71" s="21">
        <v>0</v>
      </c>
      <c r="R71" s="22">
        <f t="shared" si="25"/>
        <v>1</v>
      </c>
      <c r="S71" s="22"/>
      <c r="T71" s="23">
        <f t="shared" si="26"/>
        <v>1</v>
      </c>
      <c r="U71" s="23"/>
      <c r="V71" s="24">
        <f t="shared" si="27"/>
        <v>1</v>
      </c>
      <c r="W71" s="24"/>
      <c r="X71" s="67">
        <f t="shared" si="28"/>
        <v>3</v>
      </c>
      <c r="Y71" s="67">
        <f t="shared" si="28"/>
        <v>0</v>
      </c>
      <c r="Z71" s="68">
        <f t="shared" si="29"/>
        <v>0</v>
      </c>
      <c r="AA71" s="67">
        <f t="shared" si="30"/>
        <v>0</v>
      </c>
      <c r="AB71" s="68" t="str">
        <f t="shared" si="31"/>
        <v>NO</v>
      </c>
      <c r="AC71" s="94" t="s">
        <v>191</v>
      </c>
    </row>
    <row r="72" spans="1:29" ht="57" customHeight="1" x14ac:dyDescent="0.25">
      <c r="A72" s="38" t="s">
        <v>149</v>
      </c>
      <c r="B72" s="30" t="s">
        <v>148</v>
      </c>
      <c r="C72" s="30" t="s">
        <v>104</v>
      </c>
      <c r="D72" s="16"/>
      <c r="E72" s="16"/>
      <c r="F72" s="16"/>
      <c r="G72" s="25"/>
      <c r="H72" s="25"/>
      <c r="I72" s="25"/>
      <c r="J72" s="26"/>
      <c r="K72" s="26"/>
      <c r="L72" s="26"/>
      <c r="M72" s="27"/>
      <c r="N72" s="27"/>
      <c r="O72" s="27">
        <v>14</v>
      </c>
      <c r="P72" s="21">
        <f t="shared" si="33"/>
        <v>0</v>
      </c>
      <c r="Q72" s="21">
        <v>0</v>
      </c>
      <c r="R72" s="22">
        <f t="shared" si="25"/>
        <v>0</v>
      </c>
      <c r="S72" s="22"/>
      <c r="T72" s="23">
        <f t="shared" si="26"/>
        <v>0</v>
      </c>
      <c r="U72" s="23"/>
      <c r="V72" s="24">
        <f t="shared" si="27"/>
        <v>14</v>
      </c>
      <c r="W72" s="24"/>
      <c r="X72" s="67">
        <f t="shared" si="28"/>
        <v>14</v>
      </c>
      <c r="Y72" s="67">
        <f t="shared" si="28"/>
        <v>0</v>
      </c>
      <c r="Z72" s="68">
        <f t="shared" si="29"/>
        <v>0</v>
      </c>
      <c r="AA72" s="67">
        <f t="shared" si="30"/>
        <v>0</v>
      </c>
      <c r="AB72" s="68" t="str">
        <f t="shared" si="31"/>
        <v>NO</v>
      </c>
      <c r="AC72" s="94" t="s">
        <v>191</v>
      </c>
    </row>
    <row r="73" spans="1:29" ht="30" customHeight="1" x14ac:dyDescent="0.4">
      <c r="A73" s="97" t="s">
        <v>33</v>
      </c>
      <c r="B73" s="98"/>
      <c r="C73" s="98"/>
      <c r="D73" s="13">
        <f>SUM(D12:D72)</f>
        <v>83</v>
      </c>
      <c r="E73" s="13">
        <f t="shared" ref="E73:W73" si="34">SUM(E12:E72)</f>
        <v>62</v>
      </c>
      <c r="F73" s="13">
        <f t="shared" si="34"/>
        <v>102</v>
      </c>
      <c r="G73" s="13">
        <f t="shared" si="34"/>
        <v>361</v>
      </c>
      <c r="H73" s="13">
        <f t="shared" si="34"/>
        <v>383</v>
      </c>
      <c r="I73" s="13">
        <f t="shared" si="34"/>
        <v>380</v>
      </c>
      <c r="J73" s="13">
        <f t="shared" si="34"/>
        <v>1243</v>
      </c>
      <c r="K73" s="13">
        <f t="shared" si="34"/>
        <v>1234</v>
      </c>
      <c r="L73" s="13">
        <f t="shared" si="34"/>
        <v>1333</v>
      </c>
      <c r="M73" s="13">
        <f t="shared" si="34"/>
        <v>1535</v>
      </c>
      <c r="N73" s="13">
        <f t="shared" si="34"/>
        <v>1525</v>
      </c>
      <c r="O73" s="13">
        <f t="shared" si="34"/>
        <v>1432</v>
      </c>
      <c r="P73" s="13">
        <f t="shared" si="34"/>
        <v>247</v>
      </c>
      <c r="Q73" s="13">
        <f t="shared" si="34"/>
        <v>0</v>
      </c>
      <c r="R73" s="13">
        <f t="shared" si="34"/>
        <v>1124</v>
      </c>
      <c r="S73" s="13">
        <f t="shared" si="34"/>
        <v>0</v>
      </c>
      <c r="T73" s="13">
        <f t="shared" si="34"/>
        <v>3810</v>
      </c>
      <c r="U73" s="13">
        <f t="shared" si="34"/>
        <v>0</v>
      </c>
      <c r="V73" s="13">
        <f t="shared" si="34"/>
        <v>4492</v>
      </c>
      <c r="W73" s="13">
        <f t="shared" si="34"/>
        <v>0</v>
      </c>
      <c r="X73" s="13">
        <f>SUM(X12:X72)</f>
        <v>9673</v>
      </c>
      <c r="Y73" s="13">
        <f>SUM(Y12:Y72)</f>
        <v>0</v>
      </c>
      <c r="Z73" s="70">
        <f>AVERAGE(Z12:Z72)</f>
        <v>0</v>
      </c>
      <c r="AA73" s="71">
        <f>SUM(AA12:AA72)/X73</f>
        <v>0</v>
      </c>
      <c r="AB73" s="69">
        <f>COUNTIFS(AB12:AB72,"SI")</f>
        <v>0</v>
      </c>
      <c r="AC73" s="69">
        <f>COUNTIFS(AC12:AC72,"SI")</f>
        <v>43</v>
      </c>
    </row>
    <row r="74" spans="1:29" ht="24.75" customHeight="1" x14ac:dyDescent="0.4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7"/>
      <c r="AB74" s="8"/>
    </row>
    <row r="75" spans="1:29" ht="24.75" customHeight="1" x14ac:dyDescent="0.45">
      <c r="A75" s="7"/>
      <c r="B75" s="28" t="s">
        <v>34</v>
      </c>
      <c r="C75" s="32"/>
      <c r="D75" s="32"/>
      <c r="E75" s="95" t="s">
        <v>35</v>
      </c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 t="s">
        <v>36</v>
      </c>
      <c r="R75" s="95"/>
      <c r="S75" s="95"/>
      <c r="T75" s="95"/>
      <c r="U75" s="95"/>
      <c r="V75" s="4"/>
      <c r="W75" s="99" t="s">
        <v>37</v>
      </c>
      <c r="X75" s="99"/>
      <c r="Y75" s="99"/>
      <c r="Z75" s="99"/>
      <c r="AA75" s="99"/>
      <c r="AB75" s="8"/>
    </row>
    <row r="76" spans="1:29" ht="26.25" customHeight="1" x14ac:dyDescent="0.45">
      <c r="A76" s="7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4"/>
      <c r="Q76" s="4"/>
      <c r="R76" s="4"/>
      <c r="S76" s="4"/>
      <c r="T76" s="33"/>
      <c r="U76" s="31"/>
      <c r="V76" s="4"/>
      <c r="W76" s="4"/>
      <c r="X76" s="4"/>
      <c r="Y76" s="4"/>
      <c r="Z76" s="34"/>
      <c r="AA76" s="34"/>
    </row>
    <row r="77" spans="1:29" ht="15.75" customHeight="1" x14ac:dyDescent="0.45">
      <c r="A77" s="7"/>
      <c r="B77" s="35" t="s">
        <v>48</v>
      </c>
      <c r="C77" s="32"/>
      <c r="D77" s="32"/>
      <c r="E77" s="104" t="s">
        <v>38</v>
      </c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4"/>
      <c r="R77" s="99" t="s">
        <v>39</v>
      </c>
      <c r="S77" s="100"/>
      <c r="T77" s="100"/>
      <c r="U77" s="31"/>
      <c r="V77" s="4"/>
      <c r="W77" s="95" t="s">
        <v>40</v>
      </c>
      <c r="X77" s="95"/>
      <c r="Y77" s="95"/>
      <c r="Z77" s="95"/>
      <c r="AA77" s="95"/>
    </row>
    <row r="78" spans="1:29" ht="21" customHeight="1" x14ac:dyDescent="0.4">
      <c r="A78" s="7"/>
      <c r="B78" s="36" t="s">
        <v>105</v>
      </c>
      <c r="C78" s="37"/>
      <c r="D78" s="37"/>
      <c r="E78" s="103" t="s">
        <v>41</v>
      </c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96" t="s">
        <v>42</v>
      </c>
      <c r="R78" s="101"/>
      <c r="S78" s="101"/>
      <c r="T78" s="101"/>
      <c r="U78" s="101"/>
      <c r="V78" s="2"/>
      <c r="W78" s="96" t="s">
        <v>43</v>
      </c>
      <c r="X78" s="96"/>
      <c r="Y78" s="96"/>
      <c r="Z78" s="96"/>
      <c r="AA78" s="96"/>
    </row>
    <row r="79" spans="1:29" ht="21.75" customHeight="1" x14ac:dyDescent="0.4">
      <c r="A79" s="7"/>
      <c r="B79" s="36" t="s">
        <v>106</v>
      </c>
      <c r="C79" s="37"/>
      <c r="D79" s="37"/>
      <c r="E79" s="102" t="s">
        <v>47</v>
      </c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96" t="s">
        <v>44</v>
      </c>
      <c r="R79" s="101"/>
      <c r="S79" s="101"/>
      <c r="T79" s="101"/>
      <c r="U79" s="101"/>
      <c r="V79" s="2"/>
      <c r="W79" s="96" t="s">
        <v>45</v>
      </c>
      <c r="X79" s="96"/>
      <c r="Y79" s="96"/>
      <c r="Z79" s="96"/>
      <c r="AA79" s="96"/>
    </row>
    <row r="80" spans="1:29" ht="15.75" customHeight="1" x14ac:dyDescent="0.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9"/>
      <c r="Q80" s="9"/>
      <c r="R80" s="9"/>
      <c r="S80" s="9"/>
      <c r="T80" s="9"/>
      <c r="U80" s="10"/>
      <c r="V80" s="9"/>
      <c r="W80" s="11"/>
      <c r="X80" s="11"/>
      <c r="Y80" s="11"/>
      <c r="Z80" s="11"/>
      <c r="AA80" s="11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  <row r="1000" spans="21:21" ht="15.75" customHeight="1" x14ac:dyDescent="0.25">
      <c r="U1000" s="12"/>
    </row>
    <row r="1001" spans="21:21" ht="15.75" customHeight="1" x14ac:dyDescent="0.25">
      <c r="U1001" s="12"/>
    </row>
    <row r="1002" spans="21:21" ht="15.75" customHeight="1" x14ac:dyDescent="0.25">
      <c r="U1002" s="12"/>
    </row>
    <row r="1003" spans="21:21" ht="15.75" customHeight="1" x14ac:dyDescent="0.25">
      <c r="U1003" s="12"/>
    </row>
    <row r="1004" spans="21:21" ht="15.75" customHeight="1" x14ac:dyDescent="0.25">
      <c r="U1004" s="12"/>
    </row>
    <row r="1005" spans="21:21" ht="15.75" customHeight="1" x14ac:dyDescent="0.25">
      <c r="U1005" s="12"/>
    </row>
    <row r="1006" spans="21:21" ht="15.75" customHeight="1" x14ac:dyDescent="0.25">
      <c r="U1006" s="12"/>
    </row>
    <row r="1007" spans="21:21" ht="15.75" customHeight="1" x14ac:dyDescent="0.25">
      <c r="U1007" s="12"/>
    </row>
    <row r="1008" spans="21:21" ht="15.75" customHeight="1" x14ac:dyDescent="0.25">
      <c r="U1008" s="12"/>
    </row>
    <row r="1009" spans="21:21" ht="15.75" customHeight="1" x14ac:dyDescent="0.25">
      <c r="U1009" s="12"/>
    </row>
    <row r="1010" spans="21:21" ht="15.75" customHeight="1" x14ac:dyDescent="0.25">
      <c r="U1010" s="12"/>
    </row>
    <row r="1011" spans="21:21" ht="15.75" customHeight="1" x14ac:dyDescent="0.25">
      <c r="U1011" s="12"/>
    </row>
    <row r="1012" spans="21:21" ht="15.75" customHeight="1" x14ac:dyDescent="0.25">
      <c r="U1012" s="12"/>
    </row>
    <row r="1013" spans="21:21" ht="15.75" customHeight="1" x14ac:dyDescent="0.25">
      <c r="U1013" s="12"/>
    </row>
    <row r="1014" spans="21:21" ht="15.75" customHeight="1" x14ac:dyDescent="0.25">
      <c r="U1014" s="12"/>
    </row>
    <row r="1015" spans="21:21" ht="15.75" customHeight="1" x14ac:dyDescent="0.25">
      <c r="U1015" s="12"/>
    </row>
    <row r="1016" spans="21:21" ht="15.75" customHeight="1" x14ac:dyDescent="0.25">
      <c r="U1016" s="12"/>
    </row>
    <row r="1017" spans="21:21" ht="15.75" customHeight="1" x14ac:dyDescent="0.25">
      <c r="U1017" s="12"/>
    </row>
    <row r="1018" spans="21:21" ht="15.75" customHeight="1" x14ac:dyDescent="0.25">
      <c r="U1018" s="12"/>
    </row>
    <row r="1019" spans="21:21" ht="15.75" customHeight="1" x14ac:dyDescent="0.25">
      <c r="U1019" s="12"/>
    </row>
    <row r="1020" spans="21:21" ht="15.75" customHeight="1" x14ac:dyDescent="0.25">
      <c r="U1020" s="12"/>
    </row>
    <row r="1021" spans="21:21" ht="15.75" customHeight="1" x14ac:dyDescent="0.25">
      <c r="U1021" s="12"/>
    </row>
    <row r="1022" spans="21:21" ht="15.75" customHeight="1" x14ac:dyDescent="0.25">
      <c r="U1022" s="12"/>
    </row>
    <row r="1023" spans="21:21" ht="15.75" customHeight="1" x14ac:dyDescent="0.25">
      <c r="U1023" s="12"/>
    </row>
    <row r="1024" spans="21:21" ht="15.75" customHeight="1" x14ac:dyDescent="0.25">
      <c r="U1024" s="12"/>
    </row>
    <row r="1025" spans="21:21" ht="15.75" customHeight="1" x14ac:dyDescent="0.25">
      <c r="U1025" s="12"/>
    </row>
    <row r="1026" spans="21:21" ht="15.75" customHeight="1" x14ac:dyDescent="0.25">
      <c r="U1026" s="12"/>
    </row>
    <row r="1027" spans="21:21" ht="15.75" customHeight="1" x14ac:dyDescent="0.25">
      <c r="U1027" s="12"/>
    </row>
    <row r="1028" spans="21:21" ht="15.75" customHeight="1" x14ac:dyDescent="0.25">
      <c r="U1028" s="12"/>
    </row>
    <row r="1029" spans="21:21" ht="15.75" customHeight="1" x14ac:dyDescent="0.25">
      <c r="U1029" s="12"/>
    </row>
    <row r="1030" spans="21:21" ht="15.75" customHeight="1" x14ac:dyDescent="0.25">
      <c r="U1030" s="12"/>
    </row>
    <row r="1031" spans="21:21" ht="15.75" customHeight="1" x14ac:dyDescent="0.25">
      <c r="U1031" s="12"/>
    </row>
    <row r="1032" spans="21:21" ht="15.75" customHeight="1" x14ac:dyDescent="0.25">
      <c r="U1032" s="12"/>
    </row>
    <row r="1033" spans="21:21" ht="15.75" customHeight="1" x14ac:dyDescent="0.25">
      <c r="U1033" s="12"/>
    </row>
    <row r="1034" spans="21:21" ht="15.75" customHeight="1" x14ac:dyDescent="0.25">
      <c r="U1034" s="12"/>
    </row>
    <row r="1035" spans="21:21" ht="15.75" customHeight="1" x14ac:dyDescent="0.25">
      <c r="U1035" s="12"/>
    </row>
    <row r="1036" spans="21:21" ht="15.75" customHeight="1" x14ac:dyDescent="0.25">
      <c r="U1036" s="12"/>
    </row>
    <row r="1037" spans="21:21" ht="15.75" customHeight="1" x14ac:dyDescent="0.25">
      <c r="U1037" s="12"/>
    </row>
  </sheetData>
  <mergeCells count="39">
    <mergeCell ref="AC9:AC10"/>
    <mergeCell ref="C6:Q6"/>
    <mergeCell ref="A1:AB1"/>
    <mergeCell ref="A3:AB3"/>
    <mergeCell ref="A4:AB4"/>
    <mergeCell ref="A5:B5"/>
    <mergeCell ref="C5:P5"/>
    <mergeCell ref="Y9:Y10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W77:AA77"/>
    <mergeCell ref="W78:AA78"/>
    <mergeCell ref="W79:AA79"/>
    <mergeCell ref="A33:AB33"/>
    <mergeCell ref="A66:AB66"/>
    <mergeCell ref="A73:C73"/>
    <mergeCell ref="E75:P75"/>
    <mergeCell ref="Q75:U75"/>
    <mergeCell ref="W75:AA75"/>
    <mergeCell ref="R77:T77"/>
    <mergeCell ref="Q78:U78"/>
    <mergeCell ref="Q79:U79"/>
    <mergeCell ref="E79:P79"/>
    <mergeCell ref="E78:P78"/>
    <mergeCell ref="E77:P77"/>
  </mergeCells>
  <phoneticPr fontId="18" type="noConversion"/>
  <pageMargins left="0.79166666666666663" right="0.23622047244094491" top="0.59375" bottom="3.937007874015748E-2" header="0" footer="0"/>
  <pageSetup scale="34" fitToHeight="0" orientation="landscape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7AD1-B0D0-4637-80AB-B6B883B4DDDE}">
  <sheetPr>
    <tabColor rgb="FFFF0000"/>
  </sheetPr>
  <dimension ref="B1:D17"/>
  <sheetViews>
    <sheetView workbookViewId="0">
      <pane ySplit="5" topLeftCell="A7" activePane="bottomLeft" state="frozen"/>
      <selection pane="bottomLeft" activeCell="B9" sqref="B9"/>
    </sheetView>
  </sheetViews>
  <sheetFormatPr baseColWidth="10" defaultRowHeight="15" x14ac:dyDescent="0.25"/>
  <cols>
    <col min="1" max="1" width="4" style="75" customWidth="1"/>
    <col min="2" max="2" width="37.140625" style="72" customWidth="1"/>
    <col min="3" max="3" width="49.140625" style="73" customWidth="1"/>
    <col min="4" max="4" width="41.42578125" style="74" customWidth="1"/>
    <col min="5" max="5" width="45.85546875" style="75" customWidth="1"/>
    <col min="6" max="16384" width="11.42578125" style="75"/>
  </cols>
  <sheetData>
    <row r="1" spans="2:4" ht="6" customHeight="1" x14ac:dyDescent="0.25"/>
    <row r="2" spans="2:4" ht="24" customHeight="1" x14ac:dyDescent="0.25">
      <c r="B2" s="117" t="s">
        <v>164</v>
      </c>
      <c r="C2" s="118"/>
      <c r="D2" s="118"/>
    </row>
    <row r="3" spans="2:4" ht="24" customHeight="1" x14ac:dyDescent="0.25">
      <c r="B3" s="119" t="s">
        <v>165</v>
      </c>
      <c r="C3" s="119"/>
      <c r="D3" s="119"/>
    </row>
    <row r="4" spans="2:4" ht="5.25" customHeight="1" thickBot="1" x14ac:dyDescent="0.3"/>
    <row r="5" spans="2:4" s="79" customFormat="1" ht="22.5" customHeight="1" thickBot="1" x14ac:dyDescent="0.3">
      <c r="B5" s="76" t="s">
        <v>166</v>
      </c>
      <c r="C5" s="77" t="s">
        <v>167</v>
      </c>
      <c r="D5" s="78" t="s">
        <v>168</v>
      </c>
    </row>
    <row r="6" spans="2:4" ht="45" x14ac:dyDescent="0.25">
      <c r="B6" s="80" t="s">
        <v>5</v>
      </c>
      <c r="C6" s="81" t="s">
        <v>169</v>
      </c>
      <c r="D6" s="82" t="s">
        <v>170</v>
      </c>
    </row>
    <row r="7" spans="2:4" ht="60" x14ac:dyDescent="0.25">
      <c r="B7" s="83" t="s">
        <v>6</v>
      </c>
      <c r="C7" s="84" t="s">
        <v>171</v>
      </c>
      <c r="D7" s="85" t="s">
        <v>170</v>
      </c>
    </row>
    <row r="8" spans="2:4" ht="45" x14ac:dyDescent="0.25">
      <c r="B8" s="83" t="s">
        <v>7</v>
      </c>
      <c r="C8" s="84" t="s">
        <v>172</v>
      </c>
      <c r="D8" s="85" t="s">
        <v>170</v>
      </c>
    </row>
    <row r="9" spans="2:4" ht="45" x14ac:dyDescent="0.25">
      <c r="B9" s="83" t="s">
        <v>8</v>
      </c>
      <c r="C9" s="84" t="s">
        <v>173</v>
      </c>
      <c r="D9" s="85" t="s">
        <v>170</v>
      </c>
    </row>
    <row r="10" spans="2:4" ht="30" x14ac:dyDescent="0.25">
      <c r="B10" s="83" t="s">
        <v>9</v>
      </c>
      <c r="C10" s="84" t="s">
        <v>174</v>
      </c>
      <c r="D10" s="86" t="s">
        <v>175</v>
      </c>
    </row>
    <row r="11" spans="2:4" ht="25.5" x14ac:dyDescent="0.25">
      <c r="B11" s="87" t="s">
        <v>28</v>
      </c>
      <c r="C11" s="84" t="s">
        <v>176</v>
      </c>
      <c r="D11" s="88" t="s">
        <v>177</v>
      </c>
    </row>
    <row r="12" spans="2:4" ht="38.25" x14ac:dyDescent="0.25">
      <c r="B12" s="87" t="s">
        <v>29</v>
      </c>
      <c r="C12" s="84" t="s">
        <v>178</v>
      </c>
      <c r="D12" s="89" t="s">
        <v>179</v>
      </c>
    </row>
    <row r="13" spans="2:4" ht="25.5" x14ac:dyDescent="0.25">
      <c r="B13" s="83" t="s">
        <v>27</v>
      </c>
      <c r="C13" s="84" t="s">
        <v>180</v>
      </c>
      <c r="D13" s="88" t="s">
        <v>177</v>
      </c>
    </row>
    <row r="14" spans="2:4" ht="38.25" x14ac:dyDescent="0.25">
      <c r="B14" s="83" t="s">
        <v>160</v>
      </c>
      <c r="C14" s="84" t="s">
        <v>181</v>
      </c>
      <c r="D14" s="88" t="s">
        <v>182</v>
      </c>
    </row>
    <row r="15" spans="2:4" ht="30" x14ac:dyDescent="0.25">
      <c r="B15" s="83" t="s">
        <v>161</v>
      </c>
      <c r="C15" s="84" t="s">
        <v>183</v>
      </c>
      <c r="D15" s="90" t="s">
        <v>184</v>
      </c>
    </row>
    <row r="16" spans="2:4" ht="25.5" x14ac:dyDescent="0.25">
      <c r="B16" s="83" t="s">
        <v>162</v>
      </c>
      <c r="C16" s="84" t="s">
        <v>185</v>
      </c>
      <c r="D16" s="90" t="s">
        <v>186</v>
      </c>
    </row>
    <row r="17" spans="2:4" ht="23.25" customHeight="1" thickBot="1" x14ac:dyDescent="0.3">
      <c r="B17" s="91" t="s">
        <v>163</v>
      </c>
      <c r="C17" s="92" t="s">
        <v>187</v>
      </c>
      <c r="D17" s="93" t="s">
        <v>186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 TRIMESTRE POA 2026</vt:lpstr>
      <vt:lpstr>INSTRUCTIVO</vt:lpstr>
      <vt:lpstr>'1 TRIMESTRE POA 2026'!Área_de_impresión</vt:lpstr>
      <vt:lpstr>'1 TRIMESTRE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2026-05-12T15:19:05Z</cp:lastPrinted>
  <dcterms:created xsi:type="dcterms:W3CDTF">2019-11-05T19:27:23Z</dcterms:created>
  <dcterms:modified xsi:type="dcterms:W3CDTF">2026-09-11T16:23:54Z</dcterms:modified>
</cp:coreProperties>
</file>