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1E52D8E7-D0F3-45A4-8A9D-8A33261E1D57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2026'!$A$1:$AB$56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7" i="3" l="1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D48" i="3"/>
  <c r="AC48" i="3"/>
  <c r="X47" i="3" l="1"/>
  <c r="AB46" i="3"/>
  <c r="Y46" i="3"/>
  <c r="X46" i="3"/>
  <c r="AB45" i="3"/>
  <c r="Y45" i="3"/>
  <c r="Y44" i="3"/>
  <c r="Y43" i="3"/>
  <c r="Y42" i="3"/>
  <c r="Y41" i="3"/>
  <c r="Y40" i="3"/>
  <c r="Y39" i="3"/>
  <c r="Y38" i="3"/>
  <c r="Y36" i="3"/>
  <c r="Y35" i="3"/>
  <c r="Y34" i="3"/>
  <c r="AB33" i="3"/>
  <c r="Y33" i="3"/>
  <c r="Y32" i="3"/>
  <c r="Y31" i="3"/>
  <c r="Y30" i="3"/>
  <c r="X30" i="3"/>
  <c r="Y29" i="3"/>
  <c r="Y28" i="3"/>
  <c r="Y27" i="3"/>
  <c r="Y26" i="3"/>
  <c r="X26" i="3"/>
  <c r="Y25" i="3"/>
  <c r="X25" i="3"/>
  <c r="Y24" i="3"/>
  <c r="Y23" i="3"/>
  <c r="Y22" i="3"/>
  <c r="X22" i="3"/>
  <c r="Y21" i="3"/>
  <c r="Y20" i="3"/>
  <c r="Y19" i="3"/>
  <c r="Y18" i="3"/>
  <c r="Y17" i="3"/>
  <c r="Y15" i="3"/>
  <c r="Y14" i="3"/>
  <c r="Y13" i="3"/>
  <c r="Y12" i="3"/>
  <c r="P38" i="3"/>
  <c r="P34" i="3"/>
  <c r="AB34" i="3" s="1"/>
  <c r="T32" i="3"/>
  <c r="R32" i="3"/>
  <c r="P32" i="3"/>
  <c r="AB32" i="3" s="1"/>
  <c r="P12" i="3"/>
  <c r="P31" i="3"/>
  <c r="X31" i="3" s="1"/>
  <c r="T35" i="3"/>
  <c r="R35" i="3"/>
  <c r="AB35" i="3" s="1"/>
  <c r="P35" i="3"/>
  <c r="V22" i="3"/>
  <c r="V23" i="3"/>
  <c r="V24" i="3"/>
  <c r="V25" i="3"/>
  <c r="T22" i="3"/>
  <c r="T23" i="3"/>
  <c r="T24" i="3"/>
  <c r="T25" i="3"/>
  <c r="R22" i="3"/>
  <c r="R23" i="3"/>
  <c r="R24" i="3"/>
  <c r="R25" i="3"/>
  <c r="P22" i="3"/>
  <c r="AB22" i="3" s="1"/>
  <c r="P23" i="3"/>
  <c r="X23" i="3" s="1"/>
  <c r="P24" i="3"/>
  <c r="AB24" i="3" s="1"/>
  <c r="P25" i="3"/>
  <c r="AB25" i="3" s="1"/>
  <c r="P26" i="3"/>
  <c r="AB26" i="3" s="1"/>
  <c r="P27" i="3"/>
  <c r="AB27" i="3" s="1"/>
  <c r="P28" i="3"/>
  <c r="X28" i="3" s="1"/>
  <c r="P29" i="3"/>
  <c r="AB29" i="3" s="1"/>
  <c r="P30" i="3"/>
  <c r="AB30" i="3" s="1"/>
  <c r="V26" i="3"/>
  <c r="V27" i="3"/>
  <c r="V28" i="3"/>
  <c r="V29" i="3"/>
  <c r="V30" i="3"/>
  <c r="V31" i="3"/>
  <c r="AB31" i="3" s="1"/>
  <c r="V32" i="3"/>
  <c r="V33" i="3"/>
  <c r="V34" i="3"/>
  <c r="V35" i="3"/>
  <c r="T26" i="3"/>
  <c r="T27" i="3"/>
  <c r="T28" i="3"/>
  <c r="T29" i="3"/>
  <c r="T30" i="3"/>
  <c r="T31" i="3"/>
  <c r="T33" i="3"/>
  <c r="T34" i="3"/>
  <c r="R26" i="3"/>
  <c r="R27" i="3"/>
  <c r="R28" i="3"/>
  <c r="R29" i="3"/>
  <c r="X29" i="3" s="1"/>
  <c r="R30" i="3"/>
  <c r="R31" i="3"/>
  <c r="R33" i="3"/>
  <c r="X33" i="3" s="1"/>
  <c r="R34" i="3"/>
  <c r="X34" i="3" s="1"/>
  <c r="V39" i="3"/>
  <c r="V40" i="3"/>
  <c r="V41" i="3"/>
  <c r="V42" i="3"/>
  <c r="AB42" i="3" s="1"/>
  <c r="V43" i="3"/>
  <c r="V44" i="3"/>
  <c r="V45" i="3"/>
  <c r="V46" i="3"/>
  <c r="V47" i="3"/>
  <c r="T39" i="3"/>
  <c r="T40" i="3"/>
  <c r="T41" i="3"/>
  <c r="AB41" i="3" s="1"/>
  <c r="T42" i="3"/>
  <c r="T43" i="3"/>
  <c r="T44" i="3"/>
  <c r="T45" i="3"/>
  <c r="T46" i="3"/>
  <c r="T47" i="3"/>
  <c r="R39" i="3"/>
  <c r="R40" i="3"/>
  <c r="AB40" i="3" s="1"/>
  <c r="R41" i="3"/>
  <c r="R42" i="3"/>
  <c r="R43" i="3"/>
  <c r="R44" i="3"/>
  <c r="AB44" i="3" s="1"/>
  <c r="R45" i="3"/>
  <c r="R46" i="3"/>
  <c r="R47" i="3"/>
  <c r="P39" i="3"/>
  <c r="AB39" i="3" s="1"/>
  <c r="P40" i="3"/>
  <c r="P41" i="3"/>
  <c r="X41" i="3" s="1"/>
  <c r="P42" i="3"/>
  <c r="X42" i="3" s="1"/>
  <c r="P43" i="3"/>
  <c r="AB43" i="3" s="1"/>
  <c r="P44" i="3"/>
  <c r="P45" i="3"/>
  <c r="X45" i="3" s="1"/>
  <c r="P46" i="3"/>
  <c r="P47" i="3"/>
  <c r="AB47" i="3" s="1"/>
  <c r="V36" i="3"/>
  <c r="T36" i="3"/>
  <c r="R36" i="3"/>
  <c r="P36" i="3"/>
  <c r="X36" i="3" s="1"/>
  <c r="P33" i="3"/>
  <c r="Z33" i="3" l="1"/>
  <c r="AA34" i="3"/>
  <c r="Y48" i="3"/>
  <c r="AA45" i="3"/>
  <c r="AA36" i="3"/>
  <c r="X40" i="3"/>
  <c r="AA40" i="3" s="1"/>
  <c r="AB23" i="3"/>
  <c r="AA26" i="3"/>
  <c r="AB36" i="3"/>
  <c r="X43" i="3"/>
  <c r="X24" i="3"/>
  <c r="AA24" i="3" s="1"/>
  <c r="AA29" i="3"/>
  <c r="X32" i="3"/>
  <c r="Z34" i="3"/>
  <c r="AA43" i="3"/>
  <c r="X27" i="3"/>
  <c r="AA46" i="3"/>
  <c r="AA23" i="3"/>
  <c r="AB28" i="3"/>
  <c r="AA41" i="3"/>
  <c r="Z47" i="3"/>
  <c r="AA31" i="3"/>
  <c r="AA27" i="3"/>
  <c r="X35" i="3"/>
  <c r="X44" i="3"/>
  <c r="Z44" i="3" s="1"/>
  <c r="AA22" i="3"/>
  <c r="AA30" i="3"/>
  <c r="AA35" i="3"/>
  <c r="X39" i="3"/>
  <c r="AA39" i="3" s="1"/>
  <c r="AA44" i="3"/>
  <c r="AA25" i="3"/>
  <c r="AA28" i="3"/>
  <c r="AA33" i="3"/>
  <c r="AA42" i="3"/>
  <c r="AA47" i="3"/>
  <c r="Z46" i="3"/>
  <c r="Z45" i="3"/>
  <c r="Z43" i="3"/>
  <c r="Z42" i="3"/>
  <c r="Z41" i="3"/>
  <c r="Z40" i="3"/>
  <c r="Z39" i="3"/>
  <c r="Z36" i="3"/>
  <c r="Z35" i="3"/>
  <c r="Z31" i="3"/>
  <c r="Z30" i="3"/>
  <c r="Z29" i="3"/>
  <c r="Z28" i="3"/>
  <c r="Z27" i="3"/>
  <c r="Z26" i="3"/>
  <c r="Z25" i="3"/>
  <c r="Z23" i="3"/>
  <c r="Z22" i="3"/>
  <c r="Z32" i="3" l="1"/>
  <c r="AA32" i="3"/>
  <c r="Z24" i="3"/>
  <c r="P15" i="3"/>
  <c r="V38" i="3"/>
  <c r="P13" i="3"/>
  <c r="P14" i="3"/>
  <c r="T38" i="3"/>
  <c r="R38" i="3"/>
  <c r="V21" i="3"/>
  <c r="T21" i="3"/>
  <c r="R21" i="3"/>
  <c r="P21" i="3"/>
  <c r="V20" i="3"/>
  <c r="T20" i="3"/>
  <c r="R20" i="3"/>
  <c r="P20" i="3"/>
  <c r="V19" i="3"/>
  <c r="T19" i="3"/>
  <c r="R19" i="3"/>
  <c r="P19" i="3"/>
  <c r="V18" i="3"/>
  <c r="T18" i="3"/>
  <c r="R18" i="3"/>
  <c r="P18" i="3"/>
  <c r="V17" i="3"/>
  <c r="T17" i="3"/>
  <c r="R17" i="3"/>
  <c r="P17" i="3"/>
  <c r="V15" i="3"/>
  <c r="T15" i="3"/>
  <c r="R15" i="3"/>
  <c r="V14" i="3"/>
  <c r="T14" i="3"/>
  <c r="R14" i="3"/>
  <c r="V13" i="3"/>
  <c r="T13" i="3"/>
  <c r="R13" i="3"/>
  <c r="V12" i="3"/>
  <c r="T12" i="3"/>
  <c r="R12" i="3"/>
  <c r="X12" i="3" l="1"/>
  <c r="AB12" i="3"/>
  <c r="X18" i="3"/>
  <c r="AB18" i="3"/>
  <c r="X20" i="3"/>
  <c r="AB20" i="3"/>
  <c r="AB38" i="3"/>
  <c r="X38" i="3"/>
  <c r="X14" i="3"/>
  <c r="AB14" i="3"/>
  <c r="AB15" i="3"/>
  <c r="X15" i="3"/>
  <c r="AB13" i="3"/>
  <c r="X13" i="3"/>
  <c r="AB17" i="3"/>
  <c r="X17" i="3"/>
  <c r="AB19" i="3"/>
  <c r="X19" i="3"/>
  <c r="AB21" i="3"/>
  <c r="X21" i="3"/>
  <c r="AB48" i="3" l="1"/>
  <c r="AA17" i="3"/>
  <c r="Z17" i="3"/>
  <c r="Z38" i="3"/>
  <c r="AA38" i="3"/>
  <c r="Z18" i="3"/>
  <c r="AA18" i="3"/>
  <c r="Z20" i="3"/>
  <c r="AA20" i="3"/>
  <c r="AA21" i="3"/>
  <c r="Z21" i="3"/>
  <c r="AA15" i="3"/>
  <c r="Z15" i="3"/>
  <c r="Z13" i="3"/>
  <c r="AA13" i="3"/>
  <c r="AA19" i="3"/>
  <c r="Z19" i="3"/>
  <c r="AA14" i="3"/>
  <c r="Z14" i="3"/>
  <c r="AA12" i="3"/>
  <c r="Z12" i="3"/>
  <c r="Z48" i="3" l="1"/>
  <c r="AA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F3A9E26-3FA3-4766-8C58-2CE9B5E7DCA9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60C73EC3-E0BA-418C-8D95-B5A275E5CCF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11EACA53-0E01-40E1-8DBD-1615FB50D503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0D5460A5-A888-4FD4-9644-377E14E3E2BD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782D5056-5ABC-44F6-9BDA-2060F62E1BC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<sst xmlns="http://schemas.openxmlformats.org/spreadsheetml/2006/main" count="243" uniqueCount="176">
  <si>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</si>
  <si>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</si>
  <si>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</si>
  <si>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</si>
  <si>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</si>
  <si>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</si>
  <si>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</si>
  <si>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</si>
  <si>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</si>
  <si>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</si>
  <si>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</si>
  <si>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</si>
  <si>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</si>
  <si>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</si>
  <si>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</si>
  <si>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</si>
  <si>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</si>
  <si>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</si>
  <si>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</si>
  <si>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</si>
  <si>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</si>
  <si>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</si>
  <si>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</si>
  <si>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</si>
  <si>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</si>
  <si>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</si>
  <si>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</si>
  <si>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</si>
  <si>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</si>
  <si>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</si>
  <si>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</si>
  <si>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</si>
  <si>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</si>
  <si>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</si>
  <si>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</si>
  <si>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</si>
  <si>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</si>
  <si>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</si>
  <si>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</si>
  <si>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</si>
  <si>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</si>
  <si>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</si>
  <si>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</si>
  <si>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</si>
  <si>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</si>
  <si>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</si>
  <si>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</si>
  <si>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</si>
  <si>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</si>
  <si>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</si>
  <si>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 xml:space="preserve">OBRAS PUBLICAS Y ORDENAMIENTO URBANO </t>
  </si>
  <si>
    <t xml:space="preserve"> TITULAR DE OBRAS PUBLICAS Y ORDENAMIENTO URBANO </t>
  </si>
  <si>
    <t>ING. BERENICE ANGELES JUAREZ</t>
  </si>
  <si>
    <t>Identificar la incidencia de los proyectos sobre los indicadores de pobreza y rezago social, señalados en el informe anual que elabora y pública la misma secretaría; es decir la información registrada en la MIDS es el reflejo de la toma de decisiones a nivel municipal y estatal, respecto a la inversión de proyectos que combaten de manera efectiva el rezago social.</t>
  </si>
  <si>
    <t>MIDS   impreso</t>
  </si>
  <si>
    <t xml:space="preserve"> Control de las obras ejecutadas y por ejecutar</t>
  </si>
  <si>
    <t>Realizar bases de datos en Excel, para el control de las obras ejecutadas y por ejecutar de acuerdo al periodo por fondo y ramo, así como también el tipo de obra.</t>
  </si>
  <si>
    <t>Reporte</t>
  </si>
  <si>
    <t>Determinar la altura entre varios puntos en relación con el plano horizontal definido anteriormente, la altimetría. Esto se lleva a cabo mediante la nivelación directa. Mediante esto es posible trazar planos y mapas a partir de los resultados obtenidos consiguiendo un levantamiento topográfico.</t>
  </si>
  <si>
    <t>Plano topográfico</t>
  </si>
  <si>
    <t>Elaboración de expediente técnico para la comprobación de apoyos de los recursos propios (RECFIS) y de otros fondos</t>
  </si>
  <si>
    <t>Proyecto</t>
  </si>
  <si>
    <t>Garantizar que las infraestructuras y sistemas relacionados con el suministro, tratamiento y gestión del agua que diseñen, planifiquen y ejecuten de manera eficiente, sostenible y conforme a las normativas.</t>
  </si>
  <si>
    <t>Validación de expediente ejecutivo ante la normativa Conagua para poder tener acceso a los recursos de origen federal</t>
  </si>
  <si>
    <t>Expediente</t>
  </si>
  <si>
    <t>Validación de expediente ejecutivo ante la normativa iNHIFE para poder tener acceso a los recursos de origen estatal</t>
  </si>
  <si>
    <t>Validación de expediente y proyecto en el rubro de cultura y turismo</t>
  </si>
  <si>
    <t>Validar técnicamente los expedientes conforme al gasto de inversión de estos y en apego a las normas y lineamientos de la ley de coordinación fiscal en su caso.</t>
  </si>
  <si>
    <t>Dictamen de factibilidad</t>
  </si>
  <si>
    <t>Validación de expediente técnico ante la normativa, para poder tener acceso a los recursos de origen estatal</t>
  </si>
  <si>
    <t>Subir la información requerida al portal de servicios y trámites para la programación de los recursos e ingresar los oficios requisita dos ante la secretaría de finanzas públicas del gobierno del estado, para que nos emita el oficio de autorización correspondiente a cada fondo de la obra pública.</t>
  </si>
  <si>
    <t>Oficio de autorización</t>
  </si>
  <si>
    <t>El objetivo de los procedimientos de adjudicación de obra pública en sus diferentes modalidades de contratación, (adjudicación directa, invitación a cuando menos tres personas y licitación pública), tanto en adquisición como en obra pública en materia estatal o federal.</t>
  </si>
  <si>
    <t>Contrato de obra</t>
  </si>
  <si>
    <t>Reporte impreso del sistema</t>
  </si>
  <si>
    <t>Elaboración del documento que describa el procedimiento para la emisión de licencias de construcción, señalando responsables y tiempos.</t>
  </si>
  <si>
    <t>Oficio</t>
  </si>
  <si>
    <t>Elaboración del documento que describa el procedimiento de solicitud de conexión al servicio de drenaje.</t>
  </si>
  <si>
    <t>Visitas de inspección física para verificar los inmuebles y estar en posibilidades de expedir licencias de construcción.</t>
  </si>
  <si>
    <t>Visitas</t>
  </si>
  <si>
    <t>El objetivo de este servicio es generar la constancia de alineamiento y número oficial, analizando los costos para ser contemplado en la ley de ingresos, y generar el recurso financiero propio, sin afectar al usuario o beneficiario que solicita el servicio.</t>
  </si>
  <si>
    <t>Constancia</t>
  </si>
  <si>
    <t>El objetivo de este servicio es generar los avalúos y analizar del costo para ser contemplado en la ley de ingresos y generar el recurso financiero propio sin afectar al usuario o beneficiario que solicita el servicio.</t>
  </si>
  <si>
    <t>El objetivo de este servicio es generar los permisos de construcción y analizar el costo, para ser contemplado en la ley de ingresos y generar el recurso financiero propio sin afectar al usuario o beneficiario que solicita el servicio.</t>
  </si>
  <si>
    <t>El objetivo de este servicio es generar la constancia de no afectación de áreas verdes; y analizar el costo para ser contemplado en la ley de ingresos y generar el recurso financiero propio sin afectar al usuario o beneficiario que solicita el servicio.</t>
  </si>
  <si>
    <t>El objetivo de este servicio es generar el permiso de conexión a servicios y analizar el costo para ser contemplado en la ley de ingresos, y generar el recurso financiero propio sin afectar el usuario o beneficiario que solicita el servicio.</t>
  </si>
  <si>
    <t>El objetivo de este servicio es generar la constancia de rectificación de medidas, y analizar del costo para ser contemplado en la ley de ingresos, y generar el recurso financiero propio sin afectar al usuario o beneficiario que solicita el servicio.</t>
  </si>
  <si>
    <t>El objetivo de esta actividad es tener el estatus que guarda cada uno de los asuntos de la correspondencia recibida y verificar la cantidad de solicitudes atendidas, dando respuesta a la ciudadanía, brindando la atención correspondiente para resolver las necesidades existentes.</t>
  </si>
  <si>
    <t>Obras y acciones</t>
  </si>
  <si>
    <t>Integración y supervisión del procedimiento de ejecución de los trabajos de los expedientes unitarios en base a la norma del marco legal aplicable, con la finalidad de dar cumplimiento a los criterios de economía, eficiencia, imparcialidad y honradez; a los procesos de adjudicación y contratación, y dar seguimiento a la supervisión para el control de las obras.</t>
  </si>
  <si>
    <t xml:space="preserve">Expedientes 
unitarios y visitas </t>
  </si>
  <si>
    <t>La bitácora electrónica de obra pública federal (BESOP) es la herramienta informática que reemplaza a la bitácora tradicional y facilita el acceso a la información, a su vez se refleja la transparencia, el control y el seguimiento en la ejecución de la obra pública.</t>
  </si>
  <si>
    <t>Reporte de plataforma</t>
  </si>
  <si>
    <t>Verificar y ejecutar la aplicación de los recursos asignados de manera adecuada, con transparencia a través de mecanismos de supervisión, que deriven en trabajos de calidad y eficiencia apegados a criterios de calidad e integridad en beneficio de las familias.</t>
  </si>
  <si>
    <t>El objetivo de esta actividad es que los sujetos obligados de los poderes legislativos y judicial en este caso el municipio de Santiago de Anaya, conozca las mejoras en los sistemas web.  Así como en otras atribuciones y capacidades del sistema de portales de obligaciones de transparencia (SIPOT), mismas que permitirán agilizar la carga de información.</t>
  </si>
  <si>
    <t>El objetivo de esta actividad es contar con el control y seguimiento de cada una de las obras y acciones que se consideran en la matriz de inversión (MIDS) dentro del fondo de aportaciones para la infraestructura social municipal, y programar el recurso contando con la suficiencia presupuestal, sin exceder el recurso asignado a dicho fondo.</t>
  </si>
  <si>
    <t>Captura impresa de la plataforma</t>
  </si>
  <si>
    <t>El objetivo de esta actividad es contar con toda la documentación del expediente unitario de acción y/o obra pública para su recepción y resguardo de acuerdo a los lineamientos establecidos.</t>
  </si>
  <si>
    <t>Documento de acta entrega recepción</t>
  </si>
  <si>
    <t>El objetivo de esta actividad es la solvatación de las observaciones realizadas por parte de los organismos fiscalizadores a las acciones y/o obras ejecutadas por la dirección de obras públicas de los diferentes ejercicios fiscales.</t>
  </si>
  <si>
    <t>Oficio de solvatación de observaciones</t>
  </si>
  <si>
    <t>El objetivo de esta actividad es actualizar la información que conforma el programa operativo anual (poa 2024).</t>
  </si>
  <si>
    <t>El objetivo de esta actividad es integrar la guía consultiva de desempeño municipal (gdm), con el propósito de contribuir al desarrollo del municipio.</t>
  </si>
  <si>
    <t>El objetivo de esta actividad es proporcionar datos, metas y montos referente a las obras y acciones realizadas durante el ejercicio fiscal, para la integración del informe de gobierno municipal.</t>
  </si>
  <si>
    <t>Informe</t>
  </si>
  <si>
    <t>Elaborar y entregar formatos del sistema de control interno institucional</t>
  </si>
  <si>
    <t>Formatos debidamente sellados de recibido por el sistema de control interno institucional</t>
  </si>
  <si>
    <t>Levantamientos topográficos en diferentes localidades del municipio, deslindes y croquis.</t>
  </si>
  <si>
    <t>Elaboración de expedientes técnicos con recursos propios RECFIS.</t>
  </si>
  <si>
    <t>Programación de los recursos validación de 2026.</t>
  </si>
  <si>
    <t>Elaboración de procedimientos de contratación de agua, pavimentación, drenaje, luz, educación, salud, guarniciones y banquetas .</t>
  </si>
  <si>
    <t>Control y administración de unidad compradora.</t>
  </si>
  <si>
    <t>Procedimiento para la emisión de licencias de construcción.</t>
  </si>
  <si>
    <t>Procedimiento de solicitud y conexión al servicio de drenaje.</t>
  </si>
  <si>
    <t>Verificación para expedición de licencias de construcción.</t>
  </si>
  <si>
    <t xml:space="preserve"> Elaboración de constancias de alineamiento y número oficial.</t>
  </si>
  <si>
    <t>Elaboración de avalúo catastral.</t>
  </si>
  <si>
    <t>Elaboración de permiso de construcción.</t>
  </si>
  <si>
    <t>Constancias de no afectación de áreas verdes.</t>
  </si>
  <si>
    <t>Elaboración de permiso a conexión a servicios.</t>
  </si>
  <si>
    <t>Elaboración de constancia de rectificación de medidas.</t>
  </si>
  <si>
    <t>Seguimiento y supervisión a integración de expedientes unitarios de obra pública.</t>
  </si>
  <si>
    <t>Bitácora electrónica de obra pública.</t>
  </si>
  <si>
    <t>Ejecución de obras 2026-expediente.</t>
  </si>
  <si>
    <t>Captura de información trimestral al sistema de portales de obligaciones de trasparencia (SIPOT).</t>
  </si>
  <si>
    <t>Captura de información trimestral al sistema de fondo de aportaciones para la infraestructura social 2026.</t>
  </si>
  <si>
    <t>Entrega recepción de acciones y obras públicas.</t>
  </si>
  <si>
    <t>Seguimiento a las auditorías practicadas por los organismos fiscalizadores del estado y la federación.</t>
  </si>
  <si>
    <t>Entrega de avances trimestrales del programa operativo anual.</t>
  </si>
  <si>
    <t>Entrega de información referente a la guía consultiva de desempeño.</t>
  </si>
  <si>
    <t>Entrega de información para la integración del informe de gobierno.</t>
  </si>
  <si>
    <t>Entrega de formatos trimestrales del sistema de control interno institucional.</t>
  </si>
  <si>
    <t>Actualizacion de Proyecto</t>
  </si>
  <si>
    <t>Actualizacion de Expediente</t>
  </si>
  <si>
    <t>Control y seguimiento de solicitudes recibidas y atendidas mediante una bitacora electronica.</t>
  </si>
  <si>
    <t xml:space="preserve">Reporte de bitacora </t>
  </si>
  <si>
    <t>Elaboración de la matriz de inversión FAISM 2026</t>
  </si>
  <si>
    <r>
      <t xml:space="preserve">Validación de expedientes de obras públicas 2026, en la plataforma </t>
    </r>
    <r>
      <rPr>
        <b/>
        <sz val="14"/>
        <color theme="1"/>
        <rFont val="Arial"/>
        <family val="2"/>
      </rPr>
      <t>SIDET</t>
    </r>
    <r>
      <rPr>
        <sz val="14"/>
        <color theme="1"/>
        <rFont val="Arial"/>
        <family val="2"/>
      </rPr>
      <t xml:space="preserve"> en el rubro de</t>
    </r>
    <r>
      <rPr>
        <b/>
        <sz val="14"/>
        <color theme="1"/>
        <rFont val="Arial"/>
        <family val="2"/>
      </rPr>
      <t xml:space="preserve"> agua, drenaje, luz, pavimentación, guarniciones y banquetas, educación, infraestructura y salud</t>
    </r>
    <r>
      <rPr>
        <sz val="14"/>
        <color theme="1"/>
        <rFont val="Arial"/>
        <family val="2"/>
      </rPr>
      <t>.</t>
    </r>
  </si>
  <si>
    <r>
      <t>El objetivo de la unidad compradora es contar con un módulo para la integración y consulta del historial en materia de contratación y su cumplimiento (</t>
    </r>
    <r>
      <rPr>
        <b/>
        <sz val="14"/>
        <color theme="1"/>
        <rFont val="Arial"/>
        <family val="2"/>
      </rPr>
      <t>compra net</t>
    </r>
    <r>
      <rPr>
        <sz val="14"/>
        <color theme="1"/>
        <rFont val="Arial"/>
        <family val="2"/>
      </rPr>
      <t>) realizan las evaluaciones de los contratos concluidos que reportó la UC a su cargo en el sistema compra net, adjudicados a las personas físicas y morales, que forman parte del registro único de proveedores (RUP) el registro único de contratistas (RUC). Con el propósito de que dichos contratos sean avalados por esa misma UC.</t>
    </r>
  </si>
  <si>
    <r>
      <t>Elaboración de la</t>
    </r>
    <r>
      <rPr>
        <u/>
        <sz val="14"/>
        <color theme="1"/>
        <rFont val="Arial"/>
        <family val="2"/>
      </rPr>
      <t xml:space="preserve"> actualizacion</t>
    </r>
    <r>
      <rPr>
        <sz val="14"/>
        <color theme="1"/>
        <rFont val="Arial"/>
        <family val="2"/>
      </rPr>
      <t xml:space="preserve"> de proyectos ejecutivos en los diferentes rubros. Agua potable, drenaje, pavimentaciones, deporte, cultura, salud,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turismo (</t>
    </r>
    <r>
      <rPr>
        <b/>
        <sz val="14"/>
        <color theme="1"/>
        <rFont val="Arial"/>
        <family val="2"/>
      </rPr>
      <t>federal)</t>
    </r>
    <r>
      <rPr>
        <sz val="14"/>
        <color theme="1"/>
        <rFont val="Arial"/>
        <family val="2"/>
      </rPr>
      <t>.</t>
    </r>
  </si>
  <si>
    <r>
      <t xml:space="preserve">Actualizacion de la  validación de  expedientes </t>
    </r>
    <r>
      <rPr>
        <b/>
        <sz val="14"/>
        <color theme="1"/>
        <rFont val="Arial"/>
        <family val="2"/>
      </rPr>
      <t>ejecutivo</t>
    </r>
    <r>
      <rPr>
        <sz val="14"/>
        <color theme="1"/>
        <rFont val="Arial"/>
        <family val="2"/>
      </rPr>
      <t xml:space="preserve"> en los rubros de agua potable, drenaje, pavimentaciones, deporte, cultura, salud, turismo en dependencias </t>
    </r>
    <r>
      <rPr>
        <b/>
        <sz val="14"/>
        <color theme="1"/>
        <rFont val="Arial"/>
        <family val="2"/>
      </rPr>
      <t xml:space="preserve">(federales) </t>
    </r>
    <r>
      <rPr>
        <sz val="14"/>
        <color theme="1"/>
        <rFont val="Arial"/>
        <family val="2"/>
      </rPr>
      <t>.</t>
    </r>
  </si>
  <si>
    <r>
      <t xml:space="preserve">Elaboración de la  actualizacion de  expedientes técnicos en el rubro agua potable, drenaje, pavimentaciones, deporte, cultura, salud, turismo </t>
    </r>
    <r>
      <rPr>
        <b/>
        <sz val="14"/>
        <color theme="1"/>
        <rFont val="Arial"/>
        <family val="2"/>
      </rPr>
      <t>(estatales)</t>
    </r>
    <r>
      <rPr>
        <sz val="14"/>
        <color theme="1"/>
        <rFont val="Arial"/>
        <family val="2"/>
      </rPr>
      <t>.</t>
    </r>
  </si>
  <si>
    <r>
      <t>Actualizacion validación de expediente y proyecto en el rubro agua potable, drenaje, pavimentaciones, deporte, cultura, salud, turismo</t>
    </r>
    <r>
      <rPr>
        <b/>
        <sz val="14"/>
        <color theme="1"/>
        <rFont val="Arial"/>
        <family val="2"/>
      </rPr>
      <t>(estatales)</t>
    </r>
    <r>
      <rPr>
        <sz val="14"/>
        <color theme="1"/>
        <rFont val="Arial"/>
        <family val="2"/>
      </rPr>
      <t>.</t>
    </r>
  </si>
  <si>
    <r>
      <t xml:space="preserve">Elaboración de expedientes para comprobación de </t>
    </r>
    <r>
      <rPr>
        <b/>
        <u/>
        <sz val="14"/>
        <color theme="1"/>
        <rFont val="Arial"/>
        <family val="2"/>
      </rPr>
      <t>apoyos</t>
    </r>
    <r>
      <rPr>
        <sz val="14"/>
        <color theme="1"/>
        <rFont val="Arial"/>
        <family val="2"/>
      </rPr>
      <t xml:space="preserve"> de los diferentes fondos en el rubro de agua potable, alcantarillado, electrificación, pavimentaciones, educación, salud, deporte y cultura.</t>
    </r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</si>
  <si>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</si>
  <si>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</si>
  <si>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</si>
  <si>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</si>
  <si>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</si>
  <si>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</si>
  <si>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</si>
  <si>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</si>
  <si>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</si>
  <si>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</si>
  <si>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</si>
  <si>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</si>
  <si>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</si>
  <si>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</si>
  <si>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</si>
  <si>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</si>
  <si>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</si>
  <si>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</si>
  <si>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</si>
  <si>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</si>
  <si>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</si>
  <si>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</si>
  <si>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</si>
  <si>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</si>
  <si>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</si>
  <si>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</si>
  <si>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</si>
  <si>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</si>
  <si>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4. SANTIAGO DE ANAYA CON DESARROLLO INTEGRAL, SOSTENIBLE E INFRAESTRUCTURA TRANSFORMADORA.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</si>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</sst>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Libre Franklin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32" fillId="0" borderId="0" applyFont="0" applyFill="0" applyBorder="0" applyAlignment="0" applyProtection="0"/>
    <xf numFmtId="0" fontId="35" fillId="0" borderId="2"/>
    <xf numFmtId="0" fontId="2" fillId="0" borderId="2"/>
  </cellStyleXfs>
  <cellXfs count="11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2" fillId="0" borderId="0" xfId="0" applyFont="1"/>
    <xf numFmtId="9" fontId="3" fillId="0" borderId="0" xfId="0" applyNumberFormat="1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6" fillId="0" borderId="8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8" borderId="3" xfId="0" applyFont="1" applyFill="1" applyBorder="1" applyAlignment="1">
      <alignment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19" fillId="0" borderId="0" xfId="0" applyFont="1"/>
    <xf numFmtId="0" fontId="38" fillId="3" borderId="3" xfId="0" applyFont="1" applyFill="1" applyBorder="1" applyAlignment="1">
      <alignment horizontal="center" vertical="center" wrapText="1"/>
    </xf>
    <xf numFmtId="0" fontId="36" fillId="0" borderId="3" xfId="2" applyFont="1" applyBorder="1" applyAlignment="1" applyProtection="1">
      <alignment horizontal="center" vertical="center"/>
      <protection locked="0"/>
    </xf>
    <xf numFmtId="9" fontId="36" fillId="0" borderId="3" xfId="1" applyFont="1" applyFill="1" applyBorder="1" applyAlignment="1" applyProtection="1">
      <alignment horizontal="center" vertical="center" wrapText="1"/>
      <protection locked="0"/>
    </xf>
    <xf numFmtId="0" fontId="39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9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42" fillId="10" borderId="13" xfId="3" applyFont="1" applyFill="1" applyBorder="1" applyAlignment="1">
      <alignment horizontal="center" vertical="center" wrapText="1"/>
    </xf>
    <xf numFmtId="0" fontId="33" fillId="10" borderId="13" xfId="3" applyFont="1" applyFill="1" applyBorder="1" applyAlignment="1">
      <alignment horizontal="center" vertical="center" wrapText="1"/>
    </xf>
    <xf numFmtId="0" fontId="42" fillId="10" borderId="13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42" fillId="11" borderId="14" xfId="2" applyFont="1" applyFill="1" applyBorder="1" applyAlignment="1" applyProtection="1">
      <alignment horizontal="left" vertical="center" wrapText="1"/>
      <protection locked="0"/>
    </xf>
    <xf numFmtId="0" fontId="2" fillId="0" borderId="15" xfId="3" applyBorder="1" applyAlignment="1">
      <alignment horizontal="left" vertical="center" wrapText="1"/>
    </xf>
    <xf numFmtId="0" fontId="35" fillId="12" borderId="16" xfId="2" applyFill="1" applyBorder="1" applyAlignment="1" applyProtection="1">
      <alignment horizontal="left" vertical="center" wrapText="1"/>
      <protection locked="0"/>
    </xf>
    <xf numFmtId="0" fontId="42" fillId="11" borderId="17" xfId="2" applyFont="1" applyFill="1" applyBorder="1" applyAlignment="1" applyProtection="1">
      <alignment horizontal="left" vertical="center" wrapText="1"/>
      <protection locked="0"/>
    </xf>
    <xf numFmtId="0" fontId="2" fillId="0" borderId="18" xfId="3" applyBorder="1" applyAlignment="1">
      <alignment horizontal="left" vertical="center" wrapText="1"/>
    </xf>
    <xf numFmtId="0" fontId="35" fillId="12" borderId="19" xfId="2" applyFill="1" applyBorder="1" applyAlignment="1" applyProtection="1">
      <alignment horizontal="left" vertical="center" wrapText="1"/>
      <protection locked="0"/>
    </xf>
    <xf numFmtId="0" fontId="35" fillId="12" borderId="19" xfId="2" quotePrefix="1" applyFill="1" applyBorder="1" applyAlignment="1" applyProtection="1">
      <alignment horizontal="left" vertical="center" wrapText="1"/>
      <protection locked="0"/>
    </xf>
    <xf numFmtId="0" fontId="44" fillId="11" borderId="17" xfId="3" applyFont="1" applyFill="1" applyBorder="1" applyAlignment="1">
      <alignment horizontal="left" vertical="center" indent="2"/>
    </xf>
    <xf numFmtId="0" fontId="39" fillId="9" borderId="19" xfId="3" applyFont="1" applyFill="1" applyBorder="1" applyAlignment="1">
      <alignment horizontal="left" vertical="center" wrapText="1"/>
    </xf>
    <xf numFmtId="0" fontId="39" fillId="13" borderId="19" xfId="3" applyFont="1" applyFill="1" applyBorder="1" applyAlignment="1">
      <alignment horizontal="left" vertical="center" wrapText="1"/>
    </xf>
    <xf numFmtId="0" fontId="45" fillId="9" borderId="19" xfId="3" applyFont="1" applyFill="1" applyBorder="1" applyAlignment="1">
      <alignment horizontal="left" vertical="center" wrapText="1"/>
    </xf>
    <xf numFmtId="0" fontId="42" fillId="11" borderId="20" xfId="2" applyFont="1" applyFill="1" applyBorder="1" applyAlignment="1" applyProtection="1">
      <alignment horizontal="left" vertical="center" wrapText="1"/>
      <protection locked="0"/>
    </xf>
    <xf numFmtId="0" fontId="2" fillId="0" borderId="21" xfId="3" applyBorder="1" applyAlignment="1">
      <alignment horizontal="left" vertical="center" wrapText="1"/>
    </xf>
    <xf numFmtId="0" fontId="45" fillId="9" borderId="22" xfId="3" applyFont="1" applyFill="1" applyBorder="1" applyAlignment="1">
      <alignment horizontal="left" vertical="center" wrapText="1"/>
    </xf>
    <xf numFmtId="0" fontId="46" fillId="0" borderId="0" xfId="0" applyFont="1"/>
    <xf numFmtId="0" fontId="36" fillId="9" borderId="3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36" fillId="14" borderId="3" xfId="1" applyFont="1" applyFill="1" applyBorder="1" applyAlignment="1">
      <alignment horizontal="center" vertical="center" wrapText="1"/>
    </xf>
    <xf numFmtId="9" fontId="47" fillId="14" borderId="3" xfId="1" applyFont="1" applyFill="1" applyBorder="1" applyAlignment="1">
      <alignment horizontal="center" vertical="center" wrapText="1"/>
    </xf>
    <xf numFmtId="0" fontId="36" fillId="14" borderId="3" xfId="2" applyFont="1" applyFill="1" applyBorder="1" applyAlignment="1">
      <alignment horizontal="center" vertical="center" wrapText="1"/>
    </xf>
    <xf numFmtId="0" fontId="37" fillId="9" borderId="3" xfId="2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/>
    </xf>
    <xf numFmtId="0" fontId="21" fillId="0" borderId="0" xfId="0" applyFont="1"/>
    <xf numFmtId="0" fontId="3" fillId="0" borderId="0" xfId="0" applyFont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right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6" fillId="9" borderId="6" xfId="2" applyFont="1" applyFill="1" applyBorder="1" applyAlignment="1" applyProtection="1">
      <alignment horizontal="center" vertical="center" wrapText="1"/>
      <protection locked="0"/>
    </xf>
    <xf numFmtId="0" fontId="36" fillId="9" borderId="7" xfId="2" applyFont="1" applyFill="1" applyBorder="1" applyAlignment="1" applyProtection="1">
      <alignment horizontal="center" vertical="center" wrapText="1"/>
      <protection locked="0"/>
    </xf>
    <xf numFmtId="0" fontId="35" fillId="0" borderId="23" xfId="2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29" fillId="0" borderId="3" xfId="0" applyFont="1" applyBorder="1"/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0" fontId="24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40" fillId="10" borderId="6" xfId="2" applyFont="1" applyFill="1" applyBorder="1" applyAlignment="1" applyProtection="1">
      <alignment horizontal="center" vertical="center" wrapText="1"/>
      <protection locked="0"/>
    </xf>
    <xf numFmtId="0" fontId="40" fillId="10" borderId="7" xfId="2" applyFont="1" applyFill="1" applyBorder="1" applyAlignment="1" applyProtection="1">
      <alignment horizontal="center" vertical="center" wrapText="1"/>
      <protection locked="0"/>
    </xf>
    <xf numFmtId="0" fontId="41" fillId="0" borderId="12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124E2E2E-EB54-489E-BB4C-801884D7007E}"/>
    <cellStyle name="Normal 3" xfId="3" xr:uid="{9CA5BB4B-DBCB-4A07-AC80-5A44D0D9A6F3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1012"/>
  <sheetViews>
    <sheetView tabSelected="1" topLeftCell="B57" zoomScale="50" zoomScaleNormal="50" zoomScaleSheetLayoutView="50" zoomScalePageLayoutView="26" workbookViewId="0">
      <selection activeCell="X48" sqref="X48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4" width="4.5703125" customWidth="1"/>
    <col min="5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84"/>
  </cols>
  <sheetData>
    <row r="1" spans="1:29" ht="23.25" x14ac:dyDescent="0.45">
      <c r="A1" s="91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29" ht="23.25" x14ac:dyDescent="0.45">
      <c r="A2" s="27"/>
      <c r="B2" s="56"/>
      <c r="C2" s="82" t="s">
        <v>172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9" ht="23.25" x14ac:dyDescent="0.45">
      <c r="A3" s="91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9" ht="23.25" x14ac:dyDescent="0.45">
      <c r="A4" s="91" t="s">
        <v>46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29" ht="23.25" x14ac:dyDescent="0.45">
      <c r="A5" s="93" t="s">
        <v>1</v>
      </c>
      <c r="B5" s="92"/>
      <c r="C5" s="89" t="s">
        <v>50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4"/>
      <c r="R5" s="4"/>
      <c r="S5" s="4"/>
      <c r="T5" s="4"/>
      <c r="U5" s="29"/>
      <c r="V5" s="4"/>
      <c r="W5" s="4"/>
      <c r="X5" s="4"/>
      <c r="Y5" s="4"/>
      <c r="Z5" s="4"/>
      <c r="AA5" s="30"/>
      <c r="AB5" s="30"/>
    </row>
    <row r="6" spans="1:29" ht="23.25" x14ac:dyDescent="0.45">
      <c r="A6" s="30"/>
      <c r="B6" s="1" t="s">
        <v>2</v>
      </c>
      <c r="C6" s="89" t="s">
        <v>50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4"/>
      <c r="S6" s="4"/>
      <c r="T6" s="4"/>
      <c r="U6" s="29"/>
      <c r="V6" s="4" t="s">
        <v>3</v>
      </c>
      <c r="W6" s="4"/>
      <c r="X6" s="4"/>
      <c r="Y6" s="4"/>
      <c r="Z6" s="4" t="s">
        <v>4</v>
      </c>
      <c r="AA6" s="30"/>
      <c r="AB6" s="30">
        <v>2026</v>
      </c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7" t="s">
        <v>5</v>
      </c>
      <c r="B8" s="97" t="s">
        <v>6</v>
      </c>
      <c r="C8" s="97" t="s">
        <v>7</v>
      </c>
      <c r="D8" s="98" t="s">
        <v>8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9" t="s">
        <v>9</v>
      </c>
      <c r="Q8" s="100"/>
      <c r="R8" s="100"/>
      <c r="S8" s="100"/>
      <c r="T8" s="100"/>
      <c r="U8" s="100"/>
      <c r="V8" s="100"/>
      <c r="W8" s="100"/>
      <c r="X8" s="97" t="s">
        <v>10</v>
      </c>
      <c r="Y8" s="97"/>
      <c r="Z8" s="96"/>
      <c r="AA8" s="96"/>
      <c r="AB8" s="96"/>
    </row>
    <row r="9" spans="1:29" ht="50.25" customHeight="1" x14ac:dyDescent="0.25">
      <c r="A9" s="96"/>
      <c r="B9" s="96"/>
      <c r="C9" s="96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9" t="s">
        <v>23</v>
      </c>
      <c r="Q9" s="100"/>
      <c r="R9" s="99" t="s">
        <v>24</v>
      </c>
      <c r="S9" s="100"/>
      <c r="T9" s="99" t="s">
        <v>25</v>
      </c>
      <c r="U9" s="100"/>
      <c r="V9" s="99" t="s">
        <v>26</v>
      </c>
      <c r="W9" s="100"/>
      <c r="X9" s="88" t="s">
        <v>27</v>
      </c>
      <c r="Y9" s="88" t="s">
        <v>144</v>
      </c>
      <c r="Z9" s="88" t="s">
        <v>145</v>
      </c>
      <c r="AA9" s="88" t="s">
        <v>146</v>
      </c>
      <c r="AB9" s="88" t="s">
        <v>147</v>
      </c>
      <c r="AC9" s="101" t="s">
        <v>173</v>
      </c>
    </row>
    <row r="10" spans="1:29" ht="16.5" x14ac:dyDescent="0.25">
      <c r="A10" s="98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28" t="s">
        <v>28</v>
      </c>
      <c r="Q10" s="57" t="s">
        <v>29</v>
      </c>
      <c r="R10" s="28" t="s">
        <v>28</v>
      </c>
      <c r="S10" s="57" t="s">
        <v>29</v>
      </c>
      <c r="T10" s="28" t="s">
        <v>28</v>
      </c>
      <c r="U10" s="57" t="s">
        <v>29</v>
      </c>
      <c r="V10" s="28" t="s">
        <v>28</v>
      </c>
      <c r="W10" s="57" t="s">
        <v>29</v>
      </c>
      <c r="X10" s="88"/>
      <c r="Y10" s="88"/>
      <c r="Z10" s="88"/>
      <c r="AA10" s="88"/>
      <c r="AB10" s="88"/>
      <c r="AC10" s="101"/>
    </row>
    <row r="11" spans="1:29" ht="30" customHeight="1" thickBot="1" x14ac:dyDescent="0.3">
      <c r="A11" s="94" t="s">
        <v>30</v>
      </c>
      <c r="B11" s="95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</row>
    <row r="12" spans="1:29" ht="214.5" customHeight="1" thickBot="1" x14ac:dyDescent="0.3">
      <c r="A12" s="36" t="s">
        <v>136</v>
      </c>
      <c r="B12" s="37" t="s">
        <v>53</v>
      </c>
      <c r="C12" s="37" t="s">
        <v>54</v>
      </c>
      <c r="D12" s="43">
        <v>0</v>
      </c>
      <c r="E12" s="44">
        <v>0</v>
      </c>
      <c r="F12" s="45">
        <v>0</v>
      </c>
      <c r="G12" s="46">
        <v>0</v>
      </c>
      <c r="H12" s="46">
        <v>0</v>
      </c>
      <c r="I12" s="46">
        <v>1</v>
      </c>
      <c r="J12" s="47">
        <v>0</v>
      </c>
      <c r="K12" s="47">
        <v>0</v>
      </c>
      <c r="L12" s="47">
        <v>0</v>
      </c>
      <c r="M12" s="48">
        <v>0</v>
      </c>
      <c r="N12" s="48">
        <v>0</v>
      </c>
      <c r="O12" s="48">
        <v>0</v>
      </c>
      <c r="P12" s="49">
        <f>SUM(D12:F12)</f>
        <v>0</v>
      </c>
      <c r="Q12" s="49">
        <v>0</v>
      </c>
      <c r="R12" s="50">
        <f>SUM(G12:I12)</f>
        <v>1</v>
      </c>
      <c r="S12" s="50"/>
      <c r="T12" s="51">
        <f>SUM(J12:L12)</f>
        <v>0</v>
      </c>
      <c r="U12" s="51"/>
      <c r="V12" s="52">
        <f>SUM(M12:O12)</f>
        <v>0</v>
      </c>
      <c r="W12" s="52"/>
      <c r="X12" s="58">
        <f t="shared" ref="X12:Y15" si="0">P12+R12+T12+V12</f>
        <v>1</v>
      </c>
      <c r="Y12" s="58">
        <f t="shared" si="0"/>
        <v>0</v>
      </c>
      <c r="Z12" s="59">
        <f>Y12/X12</f>
        <v>0</v>
      </c>
      <c r="AA12" s="58">
        <f>IF(Y12&gt;X12,X12,Y12)</f>
        <v>0</v>
      </c>
      <c r="AB12" s="59" t="str">
        <f>IF(IFERROR(SUM((Q12&gt;0),(S12&gt;0),(U12&gt;0),(W12&gt;0))/SUM((P12&gt;0),(R12&gt;0),(T12&gt;0),(V12&gt;0)),0)&gt;=51%,"SI","NO")</f>
        <v>NO</v>
      </c>
      <c r="AC12" s="84" t="s">
        <v>174</v>
      </c>
    </row>
    <row r="13" spans="1:29" ht="123.75" customHeight="1" thickBot="1" x14ac:dyDescent="0.3">
      <c r="A13" s="38" t="s">
        <v>55</v>
      </c>
      <c r="B13" s="39" t="s">
        <v>56</v>
      </c>
      <c r="C13" s="39" t="s">
        <v>57</v>
      </c>
      <c r="D13" s="43">
        <v>0</v>
      </c>
      <c r="E13" s="44">
        <v>0</v>
      </c>
      <c r="F13" s="45">
        <v>0</v>
      </c>
      <c r="G13" s="46">
        <v>0</v>
      </c>
      <c r="H13" s="46">
        <v>0</v>
      </c>
      <c r="I13" s="46">
        <v>1</v>
      </c>
      <c r="J13" s="47">
        <v>0</v>
      </c>
      <c r="K13" s="47">
        <v>0</v>
      </c>
      <c r="L13" s="47">
        <v>0</v>
      </c>
      <c r="M13" s="48">
        <v>0</v>
      </c>
      <c r="N13" s="48">
        <v>0</v>
      </c>
      <c r="O13" s="48">
        <v>0</v>
      </c>
      <c r="P13" s="49">
        <f>SUM(D13:F13)</f>
        <v>0</v>
      </c>
      <c r="Q13" s="49">
        <v>0</v>
      </c>
      <c r="R13" s="50">
        <f>SUM(G13:I13)</f>
        <v>1</v>
      </c>
      <c r="S13" s="50">
        <v>0</v>
      </c>
      <c r="T13" s="51">
        <f>SUM(J13:L13)</f>
        <v>0</v>
      </c>
      <c r="U13" s="51">
        <v>0</v>
      </c>
      <c r="V13" s="52">
        <f>SUM(M13:O13)</f>
        <v>0</v>
      </c>
      <c r="W13" s="52"/>
      <c r="X13" s="58">
        <f t="shared" si="0"/>
        <v>1</v>
      </c>
      <c r="Y13" s="58">
        <f t="shared" si="0"/>
        <v>0</v>
      </c>
      <c r="Z13" s="59">
        <f>Y13/X13</f>
        <v>0</v>
      </c>
      <c r="AA13" s="58">
        <f>IF(Y13&gt;X13,X13,Y13)</f>
        <v>0</v>
      </c>
      <c r="AB13" s="59" t="str">
        <f>IF(IFERROR(SUM((Q13&gt;0),(S13&gt;0),(U13&gt;0),(W13&gt;0))/SUM((P13&gt;0),(R13&gt;0),(T13&gt;0),(V13&gt;0)),0)&gt;=51%,"SI","NO")</f>
        <v>NO</v>
      </c>
      <c r="AC13" s="84" t="s">
        <v>174</v>
      </c>
    </row>
    <row r="14" spans="1:29" ht="195.75" customHeight="1" thickBot="1" x14ac:dyDescent="0.3">
      <c r="A14" s="38" t="s">
        <v>107</v>
      </c>
      <c r="B14" s="39" t="s">
        <v>58</v>
      </c>
      <c r="C14" s="39" t="s">
        <v>59</v>
      </c>
      <c r="D14" s="43">
        <v>10</v>
      </c>
      <c r="E14" s="44">
        <v>20</v>
      </c>
      <c r="F14" s="45">
        <v>20</v>
      </c>
      <c r="G14" s="46">
        <v>20</v>
      </c>
      <c r="H14" s="46">
        <v>20</v>
      </c>
      <c r="I14" s="46">
        <v>20</v>
      </c>
      <c r="J14" s="47">
        <v>20</v>
      </c>
      <c r="K14" s="47">
        <v>10</v>
      </c>
      <c r="L14" s="47">
        <v>9</v>
      </c>
      <c r="M14" s="48">
        <v>8</v>
      </c>
      <c r="N14" s="48">
        <v>7</v>
      </c>
      <c r="O14" s="48">
        <v>5</v>
      </c>
      <c r="P14" s="49">
        <f>SUM(D14:F14)</f>
        <v>50</v>
      </c>
      <c r="Q14" s="49">
        <v>0</v>
      </c>
      <c r="R14" s="50">
        <f>SUM(G14:I14)</f>
        <v>60</v>
      </c>
      <c r="S14" s="50"/>
      <c r="T14" s="51">
        <f>SUM(J14:L14)</f>
        <v>39</v>
      </c>
      <c r="U14" s="51"/>
      <c r="V14" s="52">
        <f>SUM(M14:O14)</f>
        <v>20</v>
      </c>
      <c r="W14" s="52"/>
      <c r="X14" s="58">
        <f t="shared" si="0"/>
        <v>169</v>
      </c>
      <c r="Y14" s="58">
        <f t="shared" si="0"/>
        <v>0</v>
      </c>
      <c r="Z14" s="59">
        <f>Y14/X14</f>
        <v>0</v>
      </c>
      <c r="AA14" s="58">
        <f>IF(Y14&gt;X14,X14,Y14)</f>
        <v>0</v>
      </c>
      <c r="AB14" s="59" t="str">
        <f>IF(IFERROR(SUM((Q14&gt;0),(S14&gt;0),(U14&gt;0),(W14&gt;0))/SUM((P14&gt;0),(R14&gt;0),(T14&gt;0),(V14&gt;0)),0)&gt;=51%,"SI","NO")</f>
        <v>NO</v>
      </c>
      <c r="AC14" s="84" t="s">
        <v>174</v>
      </c>
    </row>
    <row r="15" spans="1:29" ht="142.5" customHeight="1" thickBot="1" x14ac:dyDescent="0.3">
      <c r="A15" s="38" t="s">
        <v>143</v>
      </c>
      <c r="B15" s="39" t="s">
        <v>60</v>
      </c>
      <c r="C15" s="53" t="s">
        <v>61</v>
      </c>
      <c r="D15" s="44">
        <v>0</v>
      </c>
      <c r="E15" s="44">
        <v>6</v>
      </c>
      <c r="F15" s="45">
        <v>6</v>
      </c>
      <c r="G15" s="46">
        <v>10</v>
      </c>
      <c r="H15" s="46">
        <v>15</v>
      </c>
      <c r="I15" s="46">
        <v>8</v>
      </c>
      <c r="J15" s="47">
        <v>8</v>
      </c>
      <c r="K15" s="47">
        <v>8</v>
      </c>
      <c r="L15" s="47">
        <v>8</v>
      </c>
      <c r="M15" s="48">
        <v>3</v>
      </c>
      <c r="N15" s="48">
        <v>3</v>
      </c>
      <c r="O15" s="48">
        <v>0</v>
      </c>
      <c r="P15" s="49">
        <f>SUM(D15:F15)</f>
        <v>12</v>
      </c>
      <c r="Q15" s="49">
        <v>0</v>
      </c>
      <c r="R15" s="50">
        <f>SUM(G15:I15)</f>
        <v>33</v>
      </c>
      <c r="S15" s="50"/>
      <c r="T15" s="51">
        <f>SUM(J15:L15)</f>
        <v>24</v>
      </c>
      <c r="U15" s="51"/>
      <c r="V15" s="52">
        <f>SUM(M15:O15)</f>
        <v>6</v>
      </c>
      <c r="W15" s="52"/>
      <c r="X15" s="58">
        <f t="shared" si="0"/>
        <v>75</v>
      </c>
      <c r="Y15" s="58">
        <f t="shared" si="0"/>
        <v>0</v>
      </c>
      <c r="Z15" s="59">
        <f>Y15/X15</f>
        <v>0</v>
      </c>
      <c r="AA15" s="58">
        <f>IF(Y15&gt;X15,X15,Y15)</f>
        <v>0</v>
      </c>
      <c r="AB15" s="59" t="str">
        <f>IF(IFERROR(SUM((Q15&gt;0),(S15&gt;0),(U15&gt;0),(W15&gt;0))/SUM((P15&gt;0),(R15&gt;0),(T15&gt;0),(V15&gt;0)),0)&gt;=51%,"SI","NO")</f>
        <v>NO</v>
      </c>
      <c r="AC15" s="84" t="s">
        <v>174</v>
      </c>
    </row>
    <row r="16" spans="1:29" ht="30" customHeight="1" thickBot="1" x14ac:dyDescent="0.5">
      <c r="A16" s="104" t="s">
        <v>31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29" ht="153" customHeight="1" thickBot="1" x14ac:dyDescent="0.3">
      <c r="A17" s="36" t="s">
        <v>139</v>
      </c>
      <c r="B17" s="55" t="s">
        <v>62</v>
      </c>
      <c r="C17" s="54" t="s">
        <v>132</v>
      </c>
      <c r="D17" s="44">
        <v>0</v>
      </c>
      <c r="E17" s="44">
        <v>0</v>
      </c>
      <c r="F17" s="44">
        <v>1</v>
      </c>
      <c r="G17" s="46">
        <v>0</v>
      </c>
      <c r="H17" s="46">
        <v>0</v>
      </c>
      <c r="I17" s="46">
        <v>1</v>
      </c>
      <c r="J17" s="47">
        <v>0</v>
      </c>
      <c r="K17" s="47">
        <v>0</v>
      </c>
      <c r="L17" s="47">
        <v>1</v>
      </c>
      <c r="M17" s="48">
        <v>0</v>
      </c>
      <c r="N17" s="48">
        <v>0</v>
      </c>
      <c r="O17" s="48">
        <v>0</v>
      </c>
      <c r="P17" s="49">
        <f t="shared" ref="P17:P25" si="1">SUM(D17:F17)</f>
        <v>1</v>
      </c>
      <c r="Q17" s="49">
        <v>0</v>
      </c>
      <c r="R17" s="50">
        <f t="shared" ref="R17:R36" si="2">SUM(G17:I17)</f>
        <v>1</v>
      </c>
      <c r="S17" s="50">
        <v>0</v>
      </c>
      <c r="T17" s="51">
        <f t="shared" ref="T17:T36" si="3">SUM(J17:L17)</f>
        <v>1</v>
      </c>
      <c r="U17" s="51">
        <v>0</v>
      </c>
      <c r="V17" s="52">
        <f t="shared" ref="V17:V36" si="4">SUM(M17:O17)</f>
        <v>0</v>
      </c>
      <c r="W17" s="52">
        <v>0</v>
      </c>
      <c r="X17" s="58">
        <f t="shared" ref="X17:X36" si="5">P17+R17+T17+V17</f>
        <v>3</v>
      </c>
      <c r="Y17" s="58">
        <f t="shared" ref="Y17:Y36" si="6">Q17+S17+U17+W17</f>
        <v>0</v>
      </c>
      <c r="Z17" s="59">
        <f t="shared" ref="Z17:Z36" si="7">Y17/X17</f>
        <v>0</v>
      </c>
      <c r="AA17" s="58">
        <f t="shared" ref="AA17:AA36" si="8">IF(Y17&gt;X17,X17,Y17)</f>
        <v>0</v>
      </c>
      <c r="AB17" s="59" t="str">
        <f t="shared" ref="AB17:AB36" si="9">IF(IFERROR(SUM((Q17&gt;0),(S17&gt;0),(U17&gt;0),(W17&gt;0))/SUM((P17&gt;0),(R17&gt;0),(T17&gt;0),(V17&gt;0)),0)&gt;=51%,"SI","NO")</f>
        <v>NO</v>
      </c>
      <c r="AC17" s="84" t="s">
        <v>174</v>
      </c>
    </row>
    <row r="18" spans="1:29" ht="138.75" customHeight="1" thickBot="1" x14ac:dyDescent="0.3">
      <c r="A18" s="38" t="s">
        <v>140</v>
      </c>
      <c r="B18" s="39" t="s">
        <v>63</v>
      </c>
      <c r="C18" s="53" t="s">
        <v>133</v>
      </c>
      <c r="D18" s="44">
        <v>0</v>
      </c>
      <c r="E18" s="44">
        <v>0</v>
      </c>
      <c r="F18" s="44">
        <v>1</v>
      </c>
      <c r="G18" s="46">
        <v>0</v>
      </c>
      <c r="H18" s="46">
        <v>0</v>
      </c>
      <c r="I18" s="46">
        <v>1</v>
      </c>
      <c r="J18" s="47">
        <v>0</v>
      </c>
      <c r="K18" s="47">
        <v>0</v>
      </c>
      <c r="L18" s="47">
        <v>1</v>
      </c>
      <c r="M18" s="48">
        <v>0</v>
      </c>
      <c r="N18" s="48">
        <v>0</v>
      </c>
      <c r="O18" s="48">
        <v>0</v>
      </c>
      <c r="P18" s="49">
        <f t="shared" si="1"/>
        <v>1</v>
      </c>
      <c r="Q18" s="49">
        <v>0</v>
      </c>
      <c r="R18" s="50">
        <f t="shared" si="2"/>
        <v>1</v>
      </c>
      <c r="S18" s="50">
        <v>0</v>
      </c>
      <c r="T18" s="51">
        <f t="shared" si="3"/>
        <v>1</v>
      </c>
      <c r="U18" s="51">
        <v>0</v>
      </c>
      <c r="V18" s="52">
        <f t="shared" si="4"/>
        <v>0</v>
      </c>
      <c r="W18" s="52">
        <v>0</v>
      </c>
      <c r="X18" s="58">
        <f t="shared" si="5"/>
        <v>3</v>
      </c>
      <c r="Y18" s="58">
        <f t="shared" si="6"/>
        <v>0</v>
      </c>
      <c r="Z18" s="59">
        <f t="shared" si="7"/>
        <v>0</v>
      </c>
      <c r="AA18" s="58">
        <f t="shared" si="8"/>
        <v>0</v>
      </c>
      <c r="AB18" s="59" t="str">
        <f t="shared" si="9"/>
        <v>NO</v>
      </c>
      <c r="AC18" s="84" t="s">
        <v>174</v>
      </c>
    </row>
    <row r="19" spans="1:29" ht="126" customHeight="1" thickBot="1" x14ac:dyDescent="0.3">
      <c r="A19" s="38" t="s">
        <v>141</v>
      </c>
      <c r="B19" s="39" t="s">
        <v>65</v>
      </c>
      <c r="C19" s="53" t="s">
        <v>133</v>
      </c>
      <c r="D19" s="44">
        <v>0</v>
      </c>
      <c r="E19" s="44">
        <v>0</v>
      </c>
      <c r="F19" s="44">
        <v>2</v>
      </c>
      <c r="G19" s="46">
        <v>0</v>
      </c>
      <c r="H19" s="46">
        <v>0</v>
      </c>
      <c r="I19" s="46">
        <v>2</v>
      </c>
      <c r="J19" s="47">
        <v>0</v>
      </c>
      <c r="K19" s="47">
        <v>0</v>
      </c>
      <c r="L19" s="47">
        <v>0</v>
      </c>
      <c r="M19" s="48">
        <v>0</v>
      </c>
      <c r="N19" s="48">
        <v>0</v>
      </c>
      <c r="O19" s="48">
        <v>0</v>
      </c>
      <c r="P19" s="49">
        <f t="shared" si="1"/>
        <v>2</v>
      </c>
      <c r="Q19" s="49">
        <v>0</v>
      </c>
      <c r="R19" s="50">
        <f t="shared" si="2"/>
        <v>2</v>
      </c>
      <c r="S19" s="50">
        <v>0</v>
      </c>
      <c r="T19" s="51">
        <f t="shared" si="3"/>
        <v>0</v>
      </c>
      <c r="U19" s="51">
        <v>0</v>
      </c>
      <c r="V19" s="52">
        <f t="shared" si="4"/>
        <v>0</v>
      </c>
      <c r="W19" s="52">
        <v>0</v>
      </c>
      <c r="X19" s="58">
        <f t="shared" si="5"/>
        <v>4</v>
      </c>
      <c r="Y19" s="58">
        <f t="shared" si="6"/>
        <v>0</v>
      </c>
      <c r="Z19" s="59">
        <f t="shared" si="7"/>
        <v>0</v>
      </c>
      <c r="AA19" s="58">
        <f t="shared" si="8"/>
        <v>0</v>
      </c>
      <c r="AB19" s="59" t="str">
        <f t="shared" si="9"/>
        <v>NO</v>
      </c>
      <c r="AC19" s="84" t="s">
        <v>174</v>
      </c>
    </row>
    <row r="20" spans="1:29" ht="129.75" customHeight="1" thickBot="1" x14ac:dyDescent="0.3">
      <c r="A20" s="38" t="s">
        <v>142</v>
      </c>
      <c r="B20" s="39" t="s">
        <v>66</v>
      </c>
      <c r="C20" s="53" t="s">
        <v>133</v>
      </c>
      <c r="D20" s="44">
        <v>0</v>
      </c>
      <c r="E20" s="44">
        <v>0</v>
      </c>
      <c r="F20" s="44">
        <v>2</v>
      </c>
      <c r="G20" s="46">
        <v>0</v>
      </c>
      <c r="H20" s="46">
        <v>0</v>
      </c>
      <c r="I20" s="46">
        <v>2</v>
      </c>
      <c r="J20" s="47">
        <v>0</v>
      </c>
      <c r="K20" s="47">
        <v>0</v>
      </c>
      <c r="L20" s="47">
        <v>0</v>
      </c>
      <c r="M20" s="48">
        <v>0</v>
      </c>
      <c r="N20" s="48">
        <v>0</v>
      </c>
      <c r="O20" s="48">
        <v>0</v>
      </c>
      <c r="P20" s="49">
        <f t="shared" si="1"/>
        <v>2</v>
      </c>
      <c r="Q20" s="49">
        <v>0</v>
      </c>
      <c r="R20" s="50">
        <f t="shared" si="2"/>
        <v>2</v>
      </c>
      <c r="S20" s="50">
        <v>0</v>
      </c>
      <c r="T20" s="51">
        <f t="shared" si="3"/>
        <v>0</v>
      </c>
      <c r="U20" s="51">
        <v>0</v>
      </c>
      <c r="V20" s="52">
        <f t="shared" si="4"/>
        <v>0</v>
      </c>
      <c r="W20" s="52">
        <v>0</v>
      </c>
      <c r="X20" s="58">
        <f t="shared" si="5"/>
        <v>4</v>
      </c>
      <c r="Y20" s="58">
        <f t="shared" si="6"/>
        <v>0</v>
      </c>
      <c r="Z20" s="59">
        <f t="shared" si="7"/>
        <v>0</v>
      </c>
      <c r="AA20" s="58">
        <f t="shared" si="8"/>
        <v>0</v>
      </c>
      <c r="AB20" s="59" t="str">
        <f t="shared" si="9"/>
        <v>NO</v>
      </c>
      <c r="AC20" s="84" t="s">
        <v>174</v>
      </c>
    </row>
    <row r="21" spans="1:29" ht="176.25" customHeight="1" thickBot="1" x14ac:dyDescent="0.3">
      <c r="A21" s="36" t="s">
        <v>137</v>
      </c>
      <c r="B21" s="37" t="s">
        <v>67</v>
      </c>
      <c r="C21" s="37" t="s">
        <v>68</v>
      </c>
      <c r="D21" s="16">
        <v>0</v>
      </c>
      <c r="E21" s="16">
        <v>0</v>
      </c>
      <c r="F21" s="16">
        <v>0</v>
      </c>
      <c r="G21" s="17">
        <v>4</v>
      </c>
      <c r="H21" s="17">
        <v>3</v>
      </c>
      <c r="I21" s="17">
        <v>4</v>
      </c>
      <c r="J21" s="18">
        <v>3</v>
      </c>
      <c r="K21" s="18">
        <v>3</v>
      </c>
      <c r="L21" s="18">
        <v>3</v>
      </c>
      <c r="M21" s="19">
        <v>2</v>
      </c>
      <c r="N21" s="19">
        <v>2</v>
      </c>
      <c r="O21" s="19">
        <v>0</v>
      </c>
      <c r="P21" s="20">
        <f t="shared" si="1"/>
        <v>0</v>
      </c>
      <c r="Q21" s="20">
        <v>0</v>
      </c>
      <c r="R21" s="21">
        <f t="shared" si="2"/>
        <v>11</v>
      </c>
      <c r="S21" s="21">
        <v>0</v>
      </c>
      <c r="T21" s="22">
        <f t="shared" si="3"/>
        <v>9</v>
      </c>
      <c r="U21" s="22">
        <v>0</v>
      </c>
      <c r="V21" s="23">
        <f t="shared" si="4"/>
        <v>4</v>
      </c>
      <c r="W21" s="23">
        <v>0</v>
      </c>
      <c r="X21" s="58">
        <f t="shared" si="5"/>
        <v>24</v>
      </c>
      <c r="Y21" s="58">
        <f t="shared" si="6"/>
        <v>0</v>
      </c>
      <c r="Z21" s="59">
        <f t="shared" si="7"/>
        <v>0</v>
      </c>
      <c r="AA21" s="58">
        <f t="shared" si="8"/>
        <v>0</v>
      </c>
      <c r="AB21" s="59" t="str">
        <f t="shared" si="9"/>
        <v>NO</v>
      </c>
      <c r="AC21" s="84" t="s">
        <v>174</v>
      </c>
    </row>
    <row r="22" spans="1:29" ht="101.25" customHeight="1" thickBot="1" x14ac:dyDescent="0.3">
      <c r="A22" s="38" t="s">
        <v>108</v>
      </c>
      <c r="B22" s="39" t="s">
        <v>69</v>
      </c>
      <c r="C22" s="39" t="s">
        <v>64</v>
      </c>
      <c r="D22" s="16">
        <v>0</v>
      </c>
      <c r="E22" s="16">
        <v>2</v>
      </c>
      <c r="F22" s="16">
        <v>0</v>
      </c>
      <c r="G22" s="17">
        <v>0</v>
      </c>
      <c r="H22" s="17">
        <v>0</v>
      </c>
      <c r="I22" s="17">
        <v>2</v>
      </c>
      <c r="J22" s="18">
        <v>0</v>
      </c>
      <c r="K22" s="18">
        <v>0</v>
      </c>
      <c r="L22" s="18">
        <v>0</v>
      </c>
      <c r="M22" s="19">
        <v>0</v>
      </c>
      <c r="N22" s="19">
        <v>0</v>
      </c>
      <c r="O22" s="19">
        <v>0</v>
      </c>
      <c r="P22" s="20">
        <f t="shared" si="1"/>
        <v>2</v>
      </c>
      <c r="Q22" s="20">
        <v>0</v>
      </c>
      <c r="R22" s="21">
        <f t="shared" si="2"/>
        <v>2</v>
      </c>
      <c r="S22" s="21">
        <v>0</v>
      </c>
      <c r="T22" s="22">
        <f t="shared" si="3"/>
        <v>0</v>
      </c>
      <c r="U22" s="22">
        <v>0</v>
      </c>
      <c r="V22" s="23">
        <f t="shared" si="4"/>
        <v>0</v>
      </c>
      <c r="W22" s="23">
        <v>0</v>
      </c>
      <c r="X22" s="58">
        <f t="shared" si="5"/>
        <v>4</v>
      </c>
      <c r="Y22" s="58">
        <f t="shared" si="6"/>
        <v>0</v>
      </c>
      <c r="Z22" s="59">
        <f t="shared" si="7"/>
        <v>0</v>
      </c>
      <c r="AA22" s="58">
        <f t="shared" si="8"/>
        <v>0</v>
      </c>
      <c r="AB22" s="59" t="str">
        <f t="shared" si="9"/>
        <v>NO</v>
      </c>
      <c r="AC22" s="84" t="s">
        <v>174</v>
      </c>
    </row>
    <row r="23" spans="1:29" ht="182.25" customHeight="1" thickBot="1" x14ac:dyDescent="0.3">
      <c r="A23" s="38" t="s">
        <v>109</v>
      </c>
      <c r="B23" s="39" t="s">
        <v>70</v>
      </c>
      <c r="C23" s="39" t="s">
        <v>71</v>
      </c>
      <c r="D23" s="16">
        <v>0</v>
      </c>
      <c r="E23" s="16">
        <v>0</v>
      </c>
      <c r="F23" s="16">
        <v>4</v>
      </c>
      <c r="G23" s="17">
        <v>3</v>
      </c>
      <c r="H23" s="17">
        <v>4</v>
      </c>
      <c r="I23" s="17">
        <v>3</v>
      </c>
      <c r="J23" s="18">
        <v>3</v>
      </c>
      <c r="K23" s="18">
        <v>3</v>
      </c>
      <c r="L23" s="18">
        <v>2</v>
      </c>
      <c r="M23" s="19">
        <v>2</v>
      </c>
      <c r="N23" s="19">
        <v>0</v>
      </c>
      <c r="O23" s="19">
        <v>0</v>
      </c>
      <c r="P23" s="20">
        <f t="shared" si="1"/>
        <v>4</v>
      </c>
      <c r="Q23" s="20">
        <v>0</v>
      </c>
      <c r="R23" s="21">
        <f t="shared" si="2"/>
        <v>10</v>
      </c>
      <c r="S23" s="21">
        <v>0</v>
      </c>
      <c r="T23" s="22">
        <f t="shared" si="3"/>
        <v>8</v>
      </c>
      <c r="U23" s="22">
        <v>0</v>
      </c>
      <c r="V23" s="23">
        <f t="shared" si="4"/>
        <v>2</v>
      </c>
      <c r="W23" s="23">
        <v>0</v>
      </c>
      <c r="X23" s="58">
        <f t="shared" si="5"/>
        <v>24</v>
      </c>
      <c r="Y23" s="58">
        <f t="shared" si="6"/>
        <v>0</v>
      </c>
      <c r="Z23" s="59">
        <f t="shared" si="7"/>
        <v>0</v>
      </c>
      <c r="AA23" s="58">
        <f t="shared" si="8"/>
        <v>0</v>
      </c>
      <c r="AB23" s="59" t="str">
        <f t="shared" si="9"/>
        <v>NO</v>
      </c>
      <c r="AC23" s="84" t="s">
        <v>174</v>
      </c>
    </row>
    <row r="24" spans="1:29" ht="166.5" customHeight="1" thickBot="1" x14ac:dyDescent="0.3">
      <c r="A24" s="38" t="s">
        <v>110</v>
      </c>
      <c r="B24" s="39" t="s">
        <v>72</v>
      </c>
      <c r="C24" s="39" t="s">
        <v>73</v>
      </c>
      <c r="D24" s="16">
        <v>0</v>
      </c>
      <c r="E24" s="16">
        <v>0</v>
      </c>
      <c r="F24" s="16">
        <v>4</v>
      </c>
      <c r="G24" s="17">
        <v>3</v>
      </c>
      <c r="H24" s="17">
        <v>4</v>
      </c>
      <c r="I24" s="17">
        <v>3</v>
      </c>
      <c r="J24" s="18">
        <v>3</v>
      </c>
      <c r="K24" s="18">
        <v>3</v>
      </c>
      <c r="L24" s="18">
        <v>2</v>
      </c>
      <c r="M24" s="19">
        <v>2</v>
      </c>
      <c r="N24" s="19">
        <v>0</v>
      </c>
      <c r="O24" s="19">
        <v>0</v>
      </c>
      <c r="P24" s="20">
        <f t="shared" si="1"/>
        <v>4</v>
      </c>
      <c r="Q24" s="20">
        <v>0</v>
      </c>
      <c r="R24" s="21">
        <f t="shared" si="2"/>
        <v>10</v>
      </c>
      <c r="S24" s="21">
        <v>0</v>
      </c>
      <c r="T24" s="22">
        <f t="shared" si="3"/>
        <v>8</v>
      </c>
      <c r="U24" s="22">
        <v>0</v>
      </c>
      <c r="V24" s="23">
        <f t="shared" si="4"/>
        <v>2</v>
      </c>
      <c r="W24" s="23">
        <v>0</v>
      </c>
      <c r="X24" s="58">
        <f t="shared" si="5"/>
        <v>24</v>
      </c>
      <c r="Y24" s="58">
        <f t="shared" si="6"/>
        <v>0</v>
      </c>
      <c r="Z24" s="59">
        <f t="shared" si="7"/>
        <v>0</v>
      </c>
      <c r="AA24" s="58">
        <f t="shared" si="8"/>
        <v>0</v>
      </c>
      <c r="AB24" s="59" t="str">
        <f t="shared" si="9"/>
        <v>NO</v>
      </c>
      <c r="AC24" s="84" t="s">
        <v>175</v>
      </c>
    </row>
    <row r="25" spans="1:29" ht="300.75" customHeight="1" thickBot="1" x14ac:dyDescent="0.3">
      <c r="A25" s="36" t="s">
        <v>111</v>
      </c>
      <c r="B25" s="37" t="s">
        <v>138</v>
      </c>
      <c r="C25" s="37" t="s">
        <v>74</v>
      </c>
      <c r="D25" s="16">
        <v>0</v>
      </c>
      <c r="E25" s="16">
        <v>0</v>
      </c>
      <c r="F25" s="16">
        <v>0</v>
      </c>
      <c r="G25" s="17">
        <v>0</v>
      </c>
      <c r="H25" s="17">
        <v>1</v>
      </c>
      <c r="I25" s="17">
        <v>0</v>
      </c>
      <c r="J25" s="18">
        <v>0</v>
      </c>
      <c r="K25" s="18">
        <v>0</v>
      </c>
      <c r="L25" s="18">
        <v>0</v>
      </c>
      <c r="M25" s="19">
        <v>0</v>
      </c>
      <c r="N25" s="19">
        <v>0</v>
      </c>
      <c r="O25" s="19">
        <v>0</v>
      </c>
      <c r="P25" s="20">
        <f t="shared" si="1"/>
        <v>0</v>
      </c>
      <c r="Q25" s="20">
        <v>0</v>
      </c>
      <c r="R25" s="21">
        <f t="shared" si="2"/>
        <v>1</v>
      </c>
      <c r="S25" s="21">
        <v>0</v>
      </c>
      <c r="T25" s="22">
        <f t="shared" si="3"/>
        <v>0</v>
      </c>
      <c r="U25" s="22">
        <v>0</v>
      </c>
      <c r="V25" s="23">
        <f t="shared" si="4"/>
        <v>0</v>
      </c>
      <c r="W25" s="23">
        <v>0</v>
      </c>
      <c r="X25" s="58">
        <f t="shared" si="5"/>
        <v>1</v>
      </c>
      <c r="Y25" s="58">
        <f t="shared" si="6"/>
        <v>0</v>
      </c>
      <c r="Z25" s="59">
        <f t="shared" si="7"/>
        <v>0</v>
      </c>
      <c r="AA25" s="58">
        <f t="shared" si="8"/>
        <v>0</v>
      </c>
      <c r="AB25" s="59" t="str">
        <f t="shared" si="9"/>
        <v>NO</v>
      </c>
      <c r="AC25" s="84" t="s">
        <v>175</v>
      </c>
    </row>
    <row r="26" spans="1:29" ht="123.75" customHeight="1" thickBot="1" x14ac:dyDescent="0.3">
      <c r="A26" s="38" t="s">
        <v>112</v>
      </c>
      <c r="B26" s="39" t="s">
        <v>75</v>
      </c>
      <c r="C26" s="39" t="s">
        <v>76</v>
      </c>
      <c r="D26" s="16">
        <v>0</v>
      </c>
      <c r="E26" s="16">
        <v>0</v>
      </c>
      <c r="F26" s="16">
        <v>1</v>
      </c>
      <c r="G26" s="17">
        <v>0</v>
      </c>
      <c r="H26" s="17">
        <v>0</v>
      </c>
      <c r="I26" s="17">
        <v>0</v>
      </c>
      <c r="J26" s="18">
        <v>0</v>
      </c>
      <c r="K26" s="18">
        <v>0</v>
      </c>
      <c r="L26" s="18">
        <v>1</v>
      </c>
      <c r="M26" s="19">
        <v>0</v>
      </c>
      <c r="N26" s="19">
        <v>0</v>
      </c>
      <c r="O26" s="19">
        <v>1</v>
      </c>
      <c r="P26" s="20">
        <f t="shared" ref="P26:P30" si="10">SUM(D26:F26)</f>
        <v>1</v>
      </c>
      <c r="Q26" s="20">
        <v>0</v>
      </c>
      <c r="R26" s="21">
        <f t="shared" si="2"/>
        <v>0</v>
      </c>
      <c r="S26" s="21">
        <v>0</v>
      </c>
      <c r="T26" s="22">
        <f t="shared" si="3"/>
        <v>1</v>
      </c>
      <c r="U26" s="22">
        <v>0</v>
      </c>
      <c r="V26" s="23">
        <f t="shared" si="4"/>
        <v>1</v>
      </c>
      <c r="W26" s="23">
        <v>0</v>
      </c>
      <c r="X26" s="58">
        <f t="shared" si="5"/>
        <v>3</v>
      </c>
      <c r="Y26" s="58">
        <f t="shared" si="6"/>
        <v>0</v>
      </c>
      <c r="Z26" s="59">
        <f t="shared" si="7"/>
        <v>0</v>
      </c>
      <c r="AA26" s="58">
        <f t="shared" si="8"/>
        <v>0</v>
      </c>
      <c r="AB26" s="59" t="str">
        <f t="shared" si="9"/>
        <v>NO</v>
      </c>
      <c r="AC26" s="84" t="s">
        <v>175</v>
      </c>
    </row>
    <row r="27" spans="1:29" ht="104.25" customHeight="1" thickBot="1" x14ac:dyDescent="0.3">
      <c r="A27" s="38" t="s">
        <v>113</v>
      </c>
      <c r="B27" s="39" t="s">
        <v>77</v>
      </c>
      <c r="C27" s="39" t="s">
        <v>76</v>
      </c>
      <c r="D27" s="16">
        <v>0</v>
      </c>
      <c r="E27" s="16">
        <v>0</v>
      </c>
      <c r="F27" s="16">
        <v>1</v>
      </c>
      <c r="G27" s="17">
        <v>0</v>
      </c>
      <c r="H27" s="17">
        <v>0</v>
      </c>
      <c r="I27" s="17">
        <v>0</v>
      </c>
      <c r="J27" s="18">
        <v>0</v>
      </c>
      <c r="K27" s="18">
        <v>0</v>
      </c>
      <c r="L27" s="18">
        <v>0</v>
      </c>
      <c r="M27" s="19">
        <v>0</v>
      </c>
      <c r="N27" s="19">
        <v>0</v>
      </c>
      <c r="O27" s="19">
        <v>0</v>
      </c>
      <c r="P27" s="20">
        <f t="shared" si="10"/>
        <v>1</v>
      </c>
      <c r="Q27" s="20">
        <v>0</v>
      </c>
      <c r="R27" s="21">
        <f t="shared" si="2"/>
        <v>0</v>
      </c>
      <c r="S27" s="21">
        <v>0</v>
      </c>
      <c r="T27" s="22">
        <f t="shared" si="3"/>
        <v>0</v>
      </c>
      <c r="U27" s="22">
        <v>0</v>
      </c>
      <c r="V27" s="23">
        <f t="shared" si="4"/>
        <v>0</v>
      </c>
      <c r="W27" s="23">
        <v>0</v>
      </c>
      <c r="X27" s="58">
        <f t="shared" si="5"/>
        <v>1</v>
      </c>
      <c r="Y27" s="58">
        <f t="shared" si="6"/>
        <v>0</v>
      </c>
      <c r="Z27" s="59">
        <f t="shared" si="7"/>
        <v>0</v>
      </c>
      <c r="AA27" s="58">
        <f t="shared" si="8"/>
        <v>0</v>
      </c>
      <c r="AB27" s="59" t="str">
        <f t="shared" si="9"/>
        <v>NO</v>
      </c>
      <c r="AC27" s="84" t="s">
        <v>175</v>
      </c>
    </row>
    <row r="28" spans="1:29" ht="95.25" customHeight="1" thickBot="1" x14ac:dyDescent="0.3">
      <c r="A28" s="38" t="s">
        <v>114</v>
      </c>
      <c r="B28" s="39" t="s">
        <v>78</v>
      </c>
      <c r="C28" s="39" t="s">
        <v>79</v>
      </c>
      <c r="D28" s="16">
        <v>0</v>
      </c>
      <c r="E28" s="16">
        <v>3</v>
      </c>
      <c r="F28" s="16">
        <v>0</v>
      </c>
      <c r="G28" s="17">
        <v>0</v>
      </c>
      <c r="H28" s="17">
        <v>5</v>
      </c>
      <c r="I28" s="17">
        <v>0</v>
      </c>
      <c r="J28" s="18">
        <v>0</v>
      </c>
      <c r="K28" s="18">
        <v>2</v>
      </c>
      <c r="L28" s="18">
        <v>0</v>
      </c>
      <c r="M28" s="19">
        <v>0</v>
      </c>
      <c r="N28" s="19">
        <v>0</v>
      </c>
      <c r="O28" s="19">
        <v>1</v>
      </c>
      <c r="P28" s="20">
        <f t="shared" si="10"/>
        <v>3</v>
      </c>
      <c r="Q28" s="20">
        <v>0</v>
      </c>
      <c r="R28" s="21">
        <f t="shared" si="2"/>
        <v>5</v>
      </c>
      <c r="S28" s="21">
        <v>0</v>
      </c>
      <c r="T28" s="22">
        <f t="shared" si="3"/>
        <v>2</v>
      </c>
      <c r="U28" s="22">
        <v>0</v>
      </c>
      <c r="V28" s="23">
        <f t="shared" si="4"/>
        <v>1</v>
      </c>
      <c r="W28" s="23">
        <v>0</v>
      </c>
      <c r="X28" s="58">
        <f t="shared" si="5"/>
        <v>11</v>
      </c>
      <c r="Y28" s="58">
        <f t="shared" si="6"/>
        <v>0</v>
      </c>
      <c r="Z28" s="59">
        <f t="shared" si="7"/>
        <v>0</v>
      </c>
      <c r="AA28" s="58">
        <f t="shared" si="8"/>
        <v>0</v>
      </c>
      <c r="AB28" s="59" t="str">
        <f t="shared" si="9"/>
        <v>NO</v>
      </c>
      <c r="AC28" s="84" t="s">
        <v>175</v>
      </c>
    </row>
    <row r="29" spans="1:29" ht="162" customHeight="1" thickBot="1" x14ac:dyDescent="0.3">
      <c r="A29" s="36" t="s">
        <v>115</v>
      </c>
      <c r="B29" s="37" t="s">
        <v>80</v>
      </c>
      <c r="C29" s="37" t="s">
        <v>81</v>
      </c>
      <c r="D29" s="16">
        <v>0</v>
      </c>
      <c r="E29" s="16">
        <v>0</v>
      </c>
      <c r="F29" s="16">
        <v>0</v>
      </c>
      <c r="G29" s="17">
        <v>4</v>
      </c>
      <c r="H29" s="17">
        <v>4</v>
      </c>
      <c r="I29" s="17">
        <v>3</v>
      </c>
      <c r="J29" s="18">
        <v>3</v>
      </c>
      <c r="K29" s="18">
        <v>3</v>
      </c>
      <c r="L29" s="18">
        <v>3</v>
      </c>
      <c r="M29" s="19">
        <v>1</v>
      </c>
      <c r="N29" s="19">
        <v>2</v>
      </c>
      <c r="O29" s="19">
        <v>0</v>
      </c>
      <c r="P29" s="20">
        <f t="shared" si="10"/>
        <v>0</v>
      </c>
      <c r="Q29" s="20">
        <v>0</v>
      </c>
      <c r="R29" s="21">
        <f t="shared" si="2"/>
        <v>11</v>
      </c>
      <c r="S29" s="21">
        <v>0</v>
      </c>
      <c r="T29" s="22">
        <f t="shared" si="3"/>
        <v>9</v>
      </c>
      <c r="U29" s="22">
        <v>0</v>
      </c>
      <c r="V29" s="23">
        <f t="shared" si="4"/>
        <v>3</v>
      </c>
      <c r="W29" s="23">
        <v>0</v>
      </c>
      <c r="X29" s="58">
        <f t="shared" si="5"/>
        <v>23</v>
      </c>
      <c r="Y29" s="58">
        <f t="shared" si="6"/>
        <v>0</v>
      </c>
      <c r="Z29" s="59">
        <f t="shared" si="7"/>
        <v>0</v>
      </c>
      <c r="AA29" s="58">
        <f t="shared" si="8"/>
        <v>0</v>
      </c>
      <c r="AB29" s="59" t="str">
        <f t="shared" si="9"/>
        <v>NO</v>
      </c>
      <c r="AC29" s="84" t="s">
        <v>175</v>
      </c>
    </row>
    <row r="30" spans="1:29" ht="142.5" customHeight="1" thickBot="1" x14ac:dyDescent="0.3">
      <c r="A30" s="38" t="s">
        <v>116</v>
      </c>
      <c r="B30" s="39" t="s">
        <v>82</v>
      </c>
      <c r="C30" s="39" t="s">
        <v>81</v>
      </c>
      <c r="D30" s="16">
        <v>2</v>
      </c>
      <c r="E30" s="16">
        <v>1</v>
      </c>
      <c r="F30" s="16">
        <v>2</v>
      </c>
      <c r="G30" s="17">
        <v>20</v>
      </c>
      <c r="H30" s="17">
        <v>30</v>
      </c>
      <c r="I30" s="17">
        <v>30</v>
      </c>
      <c r="J30" s="18">
        <v>20</v>
      </c>
      <c r="K30" s="18">
        <v>20</v>
      </c>
      <c r="L30" s="18">
        <v>12</v>
      </c>
      <c r="M30" s="19">
        <v>1</v>
      </c>
      <c r="N30" s="19">
        <v>2</v>
      </c>
      <c r="O30" s="19">
        <v>0</v>
      </c>
      <c r="P30" s="20">
        <f t="shared" si="10"/>
        <v>5</v>
      </c>
      <c r="Q30" s="20">
        <v>0</v>
      </c>
      <c r="R30" s="21">
        <f t="shared" si="2"/>
        <v>80</v>
      </c>
      <c r="S30" s="21">
        <v>0</v>
      </c>
      <c r="T30" s="22">
        <f t="shared" si="3"/>
        <v>52</v>
      </c>
      <c r="U30" s="22">
        <v>0</v>
      </c>
      <c r="V30" s="23">
        <f t="shared" si="4"/>
        <v>3</v>
      </c>
      <c r="W30" s="23">
        <v>0</v>
      </c>
      <c r="X30" s="58">
        <f t="shared" si="5"/>
        <v>140</v>
      </c>
      <c r="Y30" s="58">
        <f t="shared" si="6"/>
        <v>0</v>
      </c>
      <c r="Z30" s="59">
        <f t="shared" si="7"/>
        <v>0</v>
      </c>
      <c r="AA30" s="58">
        <f t="shared" si="8"/>
        <v>0</v>
      </c>
      <c r="AB30" s="59" t="str">
        <f t="shared" si="9"/>
        <v>NO</v>
      </c>
      <c r="AC30" s="84" t="s">
        <v>175</v>
      </c>
    </row>
    <row r="31" spans="1:29" ht="150.75" customHeight="1" thickBot="1" x14ac:dyDescent="0.3">
      <c r="A31" s="38" t="s">
        <v>117</v>
      </c>
      <c r="B31" s="39" t="s">
        <v>83</v>
      </c>
      <c r="C31" s="39" t="s">
        <v>81</v>
      </c>
      <c r="D31" s="16">
        <v>1</v>
      </c>
      <c r="E31" s="16">
        <v>1</v>
      </c>
      <c r="F31" s="16">
        <v>1</v>
      </c>
      <c r="G31" s="17">
        <v>2</v>
      </c>
      <c r="H31" s="17">
        <v>3</v>
      </c>
      <c r="I31" s="17">
        <v>3</v>
      </c>
      <c r="J31" s="18">
        <v>1</v>
      </c>
      <c r="K31" s="18">
        <v>2</v>
      </c>
      <c r="L31" s="18">
        <v>2</v>
      </c>
      <c r="M31" s="19">
        <v>1</v>
      </c>
      <c r="N31" s="19">
        <v>2</v>
      </c>
      <c r="O31" s="19">
        <v>0</v>
      </c>
      <c r="P31" s="20">
        <f>SUM(D31:F31)</f>
        <v>3</v>
      </c>
      <c r="Q31" s="20">
        <v>0</v>
      </c>
      <c r="R31" s="21">
        <f t="shared" si="2"/>
        <v>8</v>
      </c>
      <c r="S31" s="21">
        <v>0</v>
      </c>
      <c r="T31" s="22">
        <f t="shared" si="3"/>
        <v>5</v>
      </c>
      <c r="U31" s="22">
        <v>0</v>
      </c>
      <c r="V31" s="23">
        <f t="shared" si="4"/>
        <v>3</v>
      </c>
      <c r="W31" s="23">
        <v>0</v>
      </c>
      <c r="X31" s="58">
        <f t="shared" si="5"/>
        <v>19</v>
      </c>
      <c r="Y31" s="58">
        <f t="shared" si="6"/>
        <v>0</v>
      </c>
      <c r="Z31" s="59">
        <f t="shared" si="7"/>
        <v>0</v>
      </c>
      <c r="AA31" s="58">
        <f t="shared" si="8"/>
        <v>0</v>
      </c>
      <c r="AB31" s="59" t="str">
        <f t="shared" si="9"/>
        <v>NO</v>
      </c>
      <c r="AC31" s="84" t="s">
        <v>175</v>
      </c>
    </row>
    <row r="32" spans="1:29" ht="158.25" customHeight="1" thickBot="1" x14ac:dyDescent="0.3">
      <c r="A32" s="38" t="s">
        <v>118</v>
      </c>
      <c r="B32" s="39" t="s">
        <v>84</v>
      </c>
      <c r="C32" s="39" t="s">
        <v>81</v>
      </c>
      <c r="D32" s="16">
        <v>1</v>
      </c>
      <c r="E32" s="16">
        <v>0</v>
      </c>
      <c r="F32" s="16">
        <v>1</v>
      </c>
      <c r="G32" s="17">
        <v>10</v>
      </c>
      <c r="H32" s="17">
        <v>10</v>
      </c>
      <c r="I32" s="17">
        <v>9</v>
      </c>
      <c r="J32" s="18">
        <v>8</v>
      </c>
      <c r="K32" s="18">
        <v>8</v>
      </c>
      <c r="L32" s="18">
        <v>8</v>
      </c>
      <c r="M32" s="19">
        <v>1</v>
      </c>
      <c r="N32" s="19">
        <v>2</v>
      </c>
      <c r="O32" s="19">
        <v>0</v>
      </c>
      <c r="P32" s="20">
        <f>SUM(D32:F32)</f>
        <v>2</v>
      </c>
      <c r="Q32" s="20">
        <v>0</v>
      </c>
      <c r="R32" s="21">
        <f t="shared" si="2"/>
        <v>29</v>
      </c>
      <c r="S32" s="21">
        <v>0</v>
      </c>
      <c r="T32" s="22">
        <f t="shared" si="3"/>
        <v>24</v>
      </c>
      <c r="U32" s="22">
        <v>0</v>
      </c>
      <c r="V32" s="23">
        <f t="shared" si="4"/>
        <v>3</v>
      </c>
      <c r="W32" s="23">
        <v>0</v>
      </c>
      <c r="X32" s="58">
        <f t="shared" si="5"/>
        <v>58</v>
      </c>
      <c r="Y32" s="58">
        <f t="shared" si="6"/>
        <v>0</v>
      </c>
      <c r="Z32" s="59">
        <f t="shared" si="7"/>
        <v>0</v>
      </c>
      <c r="AA32" s="58">
        <f t="shared" si="8"/>
        <v>0</v>
      </c>
      <c r="AB32" s="59" t="str">
        <f t="shared" si="9"/>
        <v>NO</v>
      </c>
      <c r="AC32" s="84" t="s">
        <v>175</v>
      </c>
    </row>
    <row r="33" spans="1:29" ht="157.5" customHeight="1" thickBot="1" x14ac:dyDescent="0.3">
      <c r="A33" s="36" t="s">
        <v>119</v>
      </c>
      <c r="B33" s="37" t="s">
        <v>85</v>
      </c>
      <c r="C33" s="37" t="s">
        <v>81</v>
      </c>
      <c r="D33" s="16">
        <v>0</v>
      </c>
      <c r="E33" s="16">
        <v>1</v>
      </c>
      <c r="F33" s="16">
        <v>0</v>
      </c>
      <c r="G33" s="17">
        <v>2</v>
      </c>
      <c r="H33" s="17">
        <v>1</v>
      </c>
      <c r="I33" s="17">
        <v>1</v>
      </c>
      <c r="J33" s="18">
        <v>1</v>
      </c>
      <c r="K33" s="18">
        <v>0</v>
      </c>
      <c r="L33" s="18">
        <v>1</v>
      </c>
      <c r="M33" s="19">
        <v>1</v>
      </c>
      <c r="N33" s="19">
        <v>0</v>
      </c>
      <c r="O33" s="19">
        <v>1</v>
      </c>
      <c r="P33" s="20">
        <f t="shared" ref="P33" si="11">SUM(D33:F33)</f>
        <v>1</v>
      </c>
      <c r="Q33" s="20">
        <v>0</v>
      </c>
      <c r="R33" s="21">
        <f t="shared" si="2"/>
        <v>4</v>
      </c>
      <c r="S33" s="21">
        <v>0</v>
      </c>
      <c r="T33" s="22">
        <f t="shared" si="3"/>
        <v>2</v>
      </c>
      <c r="U33" s="22">
        <v>0</v>
      </c>
      <c r="V33" s="23">
        <f t="shared" si="4"/>
        <v>2</v>
      </c>
      <c r="W33" s="23">
        <v>0</v>
      </c>
      <c r="X33" s="58">
        <f t="shared" si="5"/>
        <v>9</v>
      </c>
      <c r="Y33" s="58">
        <f t="shared" si="6"/>
        <v>0</v>
      </c>
      <c r="Z33" s="59">
        <f t="shared" si="7"/>
        <v>0</v>
      </c>
      <c r="AA33" s="58">
        <f t="shared" si="8"/>
        <v>0</v>
      </c>
      <c r="AB33" s="59" t="str">
        <f t="shared" si="9"/>
        <v>NO</v>
      </c>
      <c r="AC33" s="84" t="s">
        <v>175</v>
      </c>
    </row>
    <row r="34" spans="1:29" ht="156" customHeight="1" thickBot="1" x14ac:dyDescent="0.3">
      <c r="A34" s="38" t="s">
        <v>120</v>
      </c>
      <c r="B34" s="39" t="s">
        <v>86</v>
      </c>
      <c r="C34" s="39" t="s">
        <v>81</v>
      </c>
      <c r="D34" s="16">
        <v>0</v>
      </c>
      <c r="E34" s="16">
        <v>1</v>
      </c>
      <c r="F34" s="16">
        <v>0</v>
      </c>
      <c r="G34" s="17">
        <v>2</v>
      </c>
      <c r="H34" s="17">
        <v>2</v>
      </c>
      <c r="I34" s="17">
        <v>3</v>
      </c>
      <c r="J34" s="18">
        <v>2</v>
      </c>
      <c r="K34" s="18">
        <v>2</v>
      </c>
      <c r="L34" s="18">
        <v>1</v>
      </c>
      <c r="M34" s="19">
        <v>1</v>
      </c>
      <c r="N34" s="19">
        <v>1</v>
      </c>
      <c r="O34" s="19">
        <v>1</v>
      </c>
      <c r="P34" s="20">
        <f>SUM(D34:F34)</f>
        <v>1</v>
      </c>
      <c r="Q34" s="20">
        <v>0</v>
      </c>
      <c r="R34" s="21">
        <f t="shared" si="2"/>
        <v>7</v>
      </c>
      <c r="S34" s="21">
        <v>0</v>
      </c>
      <c r="T34" s="22">
        <f t="shared" si="3"/>
        <v>5</v>
      </c>
      <c r="U34" s="22">
        <v>0</v>
      </c>
      <c r="V34" s="23">
        <f t="shared" si="4"/>
        <v>3</v>
      </c>
      <c r="W34" s="23">
        <v>0</v>
      </c>
      <c r="X34" s="58">
        <f t="shared" si="5"/>
        <v>16</v>
      </c>
      <c r="Y34" s="58">
        <f t="shared" si="6"/>
        <v>0</v>
      </c>
      <c r="Z34" s="59">
        <f t="shared" si="7"/>
        <v>0</v>
      </c>
      <c r="AA34" s="58">
        <f t="shared" si="8"/>
        <v>0</v>
      </c>
      <c r="AB34" s="59" t="str">
        <f t="shared" si="9"/>
        <v>NO</v>
      </c>
      <c r="AC34" s="84" t="s">
        <v>175</v>
      </c>
    </row>
    <row r="35" spans="1:29" ht="180.75" customHeight="1" thickBot="1" x14ac:dyDescent="0.3">
      <c r="A35" s="38" t="s">
        <v>134</v>
      </c>
      <c r="B35" s="39" t="s">
        <v>87</v>
      </c>
      <c r="C35" s="39" t="s">
        <v>135</v>
      </c>
      <c r="D35" s="16">
        <v>0</v>
      </c>
      <c r="E35" s="16">
        <v>0</v>
      </c>
      <c r="F35" s="16">
        <v>1</v>
      </c>
      <c r="G35" s="17">
        <v>0</v>
      </c>
      <c r="H35" s="17">
        <v>0</v>
      </c>
      <c r="I35" s="17">
        <v>1</v>
      </c>
      <c r="J35" s="18">
        <v>0</v>
      </c>
      <c r="K35" s="18">
        <v>0</v>
      </c>
      <c r="L35" s="18">
        <v>1</v>
      </c>
      <c r="M35" s="19">
        <v>0</v>
      </c>
      <c r="N35" s="19">
        <v>0</v>
      </c>
      <c r="O35" s="19">
        <v>1</v>
      </c>
      <c r="P35" s="20">
        <f>SUM(D35:F35)</f>
        <v>1</v>
      </c>
      <c r="Q35" s="20">
        <v>0</v>
      </c>
      <c r="R35" s="21">
        <f t="shared" si="2"/>
        <v>1</v>
      </c>
      <c r="S35" s="21">
        <v>0</v>
      </c>
      <c r="T35" s="22">
        <f t="shared" si="3"/>
        <v>1</v>
      </c>
      <c r="U35" s="22">
        <v>0</v>
      </c>
      <c r="V35" s="23">
        <f t="shared" si="4"/>
        <v>1</v>
      </c>
      <c r="W35" s="23">
        <v>0</v>
      </c>
      <c r="X35" s="58">
        <f t="shared" si="5"/>
        <v>4</v>
      </c>
      <c r="Y35" s="58">
        <f t="shared" si="6"/>
        <v>0</v>
      </c>
      <c r="Z35" s="59">
        <f t="shared" si="7"/>
        <v>0</v>
      </c>
      <c r="AA35" s="58">
        <f t="shared" si="8"/>
        <v>0</v>
      </c>
      <c r="AB35" s="59" t="str">
        <f t="shared" si="9"/>
        <v>NO</v>
      </c>
      <c r="AC35" s="84" t="s">
        <v>174</v>
      </c>
    </row>
    <row r="36" spans="1:29" ht="229.5" customHeight="1" x14ac:dyDescent="0.25">
      <c r="A36" s="40" t="s">
        <v>121</v>
      </c>
      <c r="B36" s="41" t="s">
        <v>89</v>
      </c>
      <c r="C36" s="42" t="s">
        <v>90</v>
      </c>
      <c r="D36" s="16">
        <v>0</v>
      </c>
      <c r="E36" s="16">
        <v>4</v>
      </c>
      <c r="F36" s="16">
        <v>3</v>
      </c>
      <c r="G36" s="17">
        <v>0</v>
      </c>
      <c r="H36" s="17">
        <v>1</v>
      </c>
      <c r="I36" s="17">
        <v>1</v>
      </c>
      <c r="J36" s="18">
        <v>1</v>
      </c>
      <c r="K36" s="18">
        <v>1</v>
      </c>
      <c r="L36" s="18">
        <v>2</v>
      </c>
      <c r="M36" s="19">
        <v>8</v>
      </c>
      <c r="N36" s="19">
        <v>5</v>
      </c>
      <c r="O36" s="19">
        <v>5</v>
      </c>
      <c r="P36" s="20">
        <f>SUM(D36:F36)</f>
        <v>7</v>
      </c>
      <c r="Q36" s="20">
        <v>0</v>
      </c>
      <c r="R36" s="21">
        <f t="shared" si="2"/>
        <v>2</v>
      </c>
      <c r="S36" s="21">
        <v>0</v>
      </c>
      <c r="T36" s="22">
        <f t="shared" si="3"/>
        <v>4</v>
      </c>
      <c r="U36" s="22">
        <v>0</v>
      </c>
      <c r="V36" s="23">
        <f t="shared" si="4"/>
        <v>18</v>
      </c>
      <c r="W36" s="23">
        <v>0</v>
      </c>
      <c r="X36" s="58">
        <f t="shared" si="5"/>
        <v>31</v>
      </c>
      <c r="Y36" s="58">
        <f t="shared" si="6"/>
        <v>0</v>
      </c>
      <c r="Z36" s="59">
        <f t="shared" si="7"/>
        <v>0</v>
      </c>
      <c r="AA36" s="58">
        <f t="shared" si="8"/>
        <v>0</v>
      </c>
      <c r="AB36" s="59" t="str">
        <f t="shared" si="9"/>
        <v>NO</v>
      </c>
      <c r="AC36" s="84" t="s">
        <v>174</v>
      </c>
    </row>
    <row r="37" spans="1:29" ht="30" customHeight="1" thickBot="1" x14ac:dyDescent="0.3">
      <c r="A37" s="106" t="s">
        <v>32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8"/>
    </row>
    <row r="38" spans="1:29" ht="174" customHeight="1" thickBot="1" x14ac:dyDescent="0.3">
      <c r="A38" s="36" t="s">
        <v>122</v>
      </c>
      <c r="B38" s="37" t="s">
        <v>91</v>
      </c>
      <c r="C38" s="54" t="s">
        <v>92</v>
      </c>
      <c r="D38" s="16">
        <v>0</v>
      </c>
      <c r="E38" s="16">
        <v>0</v>
      </c>
      <c r="F38" s="16">
        <v>1</v>
      </c>
      <c r="G38" s="24">
        <v>0</v>
      </c>
      <c r="H38" s="24">
        <v>0</v>
      </c>
      <c r="I38" s="24">
        <v>0</v>
      </c>
      <c r="J38" s="25">
        <v>0</v>
      </c>
      <c r="K38" s="25">
        <v>0</v>
      </c>
      <c r="L38" s="25">
        <v>0</v>
      </c>
      <c r="M38" s="26">
        <v>0</v>
      </c>
      <c r="N38" s="26">
        <v>0</v>
      </c>
      <c r="O38" s="26">
        <v>0</v>
      </c>
      <c r="P38" s="20">
        <f>SUM(D38:O38)</f>
        <v>1</v>
      </c>
      <c r="Q38" s="20">
        <v>0</v>
      </c>
      <c r="R38" s="21">
        <f t="shared" ref="R38:R47" si="12">SUM(G38:I38)</f>
        <v>0</v>
      </c>
      <c r="S38" s="21"/>
      <c r="T38" s="22">
        <f t="shared" ref="T38:T47" si="13">SUM(J38:L38)</f>
        <v>0</v>
      </c>
      <c r="U38" s="22"/>
      <c r="V38" s="23">
        <f t="shared" ref="V38:V47" si="14">SUM(M38:O38)</f>
        <v>0</v>
      </c>
      <c r="W38" s="23"/>
      <c r="X38" s="58">
        <f t="shared" ref="X38:X47" si="15">P38+R38+T38+V38</f>
        <v>1</v>
      </c>
      <c r="Y38" s="58">
        <f t="shared" ref="Y38:Y46" si="16">Q38+S38+U38+W38</f>
        <v>0</v>
      </c>
      <c r="Z38" s="59">
        <f t="shared" ref="Z38:Z47" si="17">Y38/X38</f>
        <v>0</v>
      </c>
      <c r="AA38" s="58">
        <f t="shared" ref="AA38:AA47" si="18">IF(Y38&gt;X38,X38,Y38)</f>
        <v>0</v>
      </c>
      <c r="AB38" s="59" t="str">
        <f t="shared" ref="AB38:AB47" si="19">IF(IFERROR(SUM((Q38&gt;0),(S38&gt;0),(U38&gt;0),(W38&gt;0))/SUM((P38&gt;0),(R38&gt;0),(T38&gt;0),(V38&gt;0)),0)&gt;=51%,"SI","NO")</f>
        <v>NO</v>
      </c>
      <c r="AC38" s="84" t="s">
        <v>174</v>
      </c>
    </row>
    <row r="39" spans="1:29" ht="170.25" customHeight="1" thickBot="1" x14ac:dyDescent="0.3">
      <c r="A39" s="38" t="s">
        <v>123</v>
      </c>
      <c r="B39" s="39" t="s">
        <v>93</v>
      </c>
      <c r="C39" s="53" t="s">
        <v>88</v>
      </c>
      <c r="D39" s="16">
        <v>0</v>
      </c>
      <c r="E39" s="16">
        <v>0</v>
      </c>
      <c r="F39" s="16">
        <v>4</v>
      </c>
      <c r="G39" s="24">
        <v>3</v>
      </c>
      <c r="H39" s="24">
        <v>4</v>
      </c>
      <c r="I39" s="24">
        <v>3</v>
      </c>
      <c r="J39" s="25">
        <v>3</v>
      </c>
      <c r="K39" s="25">
        <v>3</v>
      </c>
      <c r="L39" s="25">
        <v>2</v>
      </c>
      <c r="M39" s="26">
        <v>2</v>
      </c>
      <c r="N39" s="26">
        <v>0</v>
      </c>
      <c r="O39" s="26">
        <v>0</v>
      </c>
      <c r="P39" s="20">
        <f t="shared" ref="P39:P47" si="20">SUM(D39:F39)</f>
        <v>4</v>
      </c>
      <c r="Q39" s="20">
        <v>0</v>
      </c>
      <c r="R39" s="21">
        <f t="shared" si="12"/>
        <v>10</v>
      </c>
      <c r="S39" s="21"/>
      <c r="T39" s="22">
        <f t="shared" si="13"/>
        <v>8</v>
      </c>
      <c r="U39" s="22"/>
      <c r="V39" s="23">
        <f t="shared" si="14"/>
        <v>2</v>
      </c>
      <c r="W39" s="23"/>
      <c r="X39" s="58">
        <f t="shared" si="15"/>
        <v>24</v>
      </c>
      <c r="Y39" s="58">
        <f t="shared" si="16"/>
        <v>0</v>
      </c>
      <c r="Z39" s="59">
        <f t="shared" si="17"/>
        <v>0</v>
      </c>
      <c r="AA39" s="58">
        <f t="shared" si="18"/>
        <v>0</v>
      </c>
      <c r="AB39" s="59" t="str">
        <f t="shared" si="19"/>
        <v>NO</v>
      </c>
      <c r="AC39" s="84" t="s">
        <v>175</v>
      </c>
    </row>
    <row r="40" spans="1:29" ht="207" customHeight="1" thickBot="1" x14ac:dyDescent="0.3">
      <c r="A40" s="38" t="s">
        <v>124</v>
      </c>
      <c r="B40" s="39" t="s">
        <v>94</v>
      </c>
      <c r="C40" s="39" t="s">
        <v>74</v>
      </c>
      <c r="D40" s="16">
        <v>1</v>
      </c>
      <c r="E40" s="16">
        <v>0</v>
      </c>
      <c r="F40" s="16">
        <v>0</v>
      </c>
      <c r="G40" s="24">
        <v>1</v>
      </c>
      <c r="H40" s="24">
        <v>0</v>
      </c>
      <c r="I40" s="24">
        <v>0</v>
      </c>
      <c r="J40" s="25">
        <v>1</v>
      </c>
      <c r="K40" s="25">
        <v>0</v>
      </c>
      <c r="L40" s="25">
        <v>0</v>
      </c>
      <c r="M40" s="26">
        <v>1</v>
      </c>
      <c r="N40" s="26">
        <v>0</v>
      </c>
      <c r="O40" s="26">
        <v>0</v>
      </c>
      <c r="P40" s="20">
        <f t="shared" si="20"/>
        <v>1</v>
      </c>
      <c r="Q40" s="20">
        <v>0</v>
      </c>
      <c r="R40" s="21">
        <f t="shared" si="12"/>
        <v>1</v>
      </c>
      <c r="S40" s="21"/>
      <c r="T40" s="22">
        <f t="shared" si="13"/>
        <v>1</v>
      </c>
      <c r="U40" s="22"/>
      <c r="V40" s="23">
        <f t="shared" si="14"/>
        <v>1</v>
      </c>
      <c r="W40" s="23"/>
      <c r="X40" s="58">
        <f t="shared" si="15"/>
        <v>4</v>
      </c>
      <c r="Y40" s="58">
        <f t="shared" si="16"/>
        <v>0</v>
      </c>
      <c r="Z40" s="59">
        <f t="shared" si="17"/>
        <v>0</v>
      </c>
      <c r="AA40" s="58">
        <f t="shared" si="18"/>
        <v>0</v>
      </c>
      <c r="AB40" s="59" t="str">
        <f t="shared" si="19"/>
        <v>NO</v>
      </c>
      <c r="AC40" s="84" t="s">
        <v>174</v>
      </c>
    </row>
    <row r="41" spans="1:29" ht="198" customHeight="1" thickBot="1" x14ac:dyDescent="0.3">
      <c r="A41" s="36" t="s">
        <v>125</v>
      </c>
      <c r="B41" s="37" t="s">
        <v>95</v>
      </c>
      <c r="C41" s="37" t="s">
        <v>96</v>
      </c>
      <c r="D41" s="16">
        <v>1</v>
      </c>
      <c r="E41" s="16">
        <v>0</v>
      </c>
      <c r="F41" s="16">
        <v>0</v>
      </c>
      <c r="G41" s="24">
        <v>1</v>
      </c>
      <c r="H41" s="24">
        <v>0</v>
      </c>
      <c r="I41" s="24">
        <v>0</v>
      </c>
      <c r="J41" s="25">
        <v>1</v>
      </c>
      <c r="K41" s="25">
        <v>0</v>
      </c>
      <c r="L41" s="25">
        <v>0</v>
      </c>
      <c r="M41" s="26">
        <v>1</v>
      </c>
      <c r="N41" s="26">
        <v>0</v>
      </c>
      <c r="O41" s="26">
        <v>0</v>
      </c>
      <c r="P41" s="20">
        <f t="shared" si="20"/>
        <v>1</v>
      </c>
      <c r="Q41" s="20">
        <v>0</v>
      </c>
      <c r="R41" s="21">
        <f t="shared" si="12"/>
        <v>1</v>
      </c>
      <c r="S41" s="21"/>
      <c r="T41" s="22">
        <f t="shared" si="13"/>
        <v>1</v>
      </c>
      <c r="U41" s="22"/>
      <c r="V41" s="23">
        <f t="shared" si="14"/>
        <v>1</v>
      </c>
      <c r="W41" s="23"/>
      <c r="X41" s="58">
        <f t="shared" si="15"/>
        <v>4</v>
      </c>
      <c r="Y41" s="58">
        <f t="shared" si="16"/>
        <v>0</v>
      </c>
      <c r="Z41" s="59">
        <f t="shared" si="17"/>
        <v>0</v>
      </c>
      <c r="AA41" s="58">
        <f t="shared" si="18"/>
        <v>0</v>
      </c>
      <c r="AB41" s="59" t="str">
        <f t="shared" si="19"/>
        <v>NO</v>
      </c>
      <c r="AC41" s="84" t="s">
        <v>174</v>
      </c>
    </row>
    <row r="42" spans="1:29" ht="131.25" customHeight="1" thickBot="1" x14ac:dyDescent="0.3">
      <c r="A42" s="38" t="s">
        <v>126</v>
      </c>
      <c r="B42" s="39" t="s">
        <v>97</v>
      </c>
      <c r="C42" s="39" t="s">
        <v>98</v>
      </c>
      <c r="D42" s="16">
        <v>0</v>
      </c>
      <c r="E42" s="16">
        <v>10</v>
      </c>
      <c r="F42" s="16">
        <v>6</v>
      </c>
      <c r="G42" s="24">
        <v>0</v>
      </c>
      <c r="H42" s="24">
        <v>0</v>
      </c>
      <c r="I42" s="24">
        <v>0</v>
      </c>
      <c r="J42" s="25">
        <v>10</v>
      </c>
      <c r="K42" s="25">
        <v>0</v>
      </c>
      <c r="L42" s="25">
        <v>0</v>
      </c>
      <c r="M42" s="26">
        <v>0</v>
      </c>
      <c r="N42" s="26">
        <v>8</v>
      </c>
      <c r="O42" s="26">
        <v>0</v>
      </c>
      <c r="P42" s="20">
        <f t="shared" si="20"/>
        <v>16</v>
      </c>
      <c r="Q42" s="20">
        <v>0</v>
      </c>
      <c r="R42" s="21">
        <f t="shared" si="12"/>
        <v>0</v>
      </c>
      <c r="S42" s="21">
        <v>0</v>
      </c>
      <c r="T42" s="22">
        <f t="shared" si="13"/>
        <v>10</v>
      </c>
      <c r="U42" s="22">
        <v>0</v>
      </c>
      <c r="V42" s="23">
        <f t="shared" si="14"/>
        <v>8</v>
      </c>
      <c r="W42" s="23"/>
      <c r="X42" s="58">
        <f t="shared" si="15"/>
        <v>34</v>
      </c>
      <c r="Y42" s="58">
        <f t="shared" si="16"/>
        <v>0</v>
      </c>
      <c r="Z42" s="59">
        <f t="shared" si="17"/>
        <v>0</v>
      </c>
      <c r="AA42" s="58">
        <f t="shared" si="18"/>
        <v>0</v>
      </c>
      <c r="AB42" s="59" t="str">
        <f t="shared" si="19"/>
        <v>NO</v>
      </c>
      <c r="AC42" s="84" t="s">
        <v>174</v>
      </c>
    </row>
    <row r="43" spans="1:29" ht="148.5" customHeight="1" thickBot="1" x14ac:dyDescent="0.3">
      <c r="A43" s="38" t="s">
        <v>127</v>
      </c>
      <c r="B43" s="39" t="s">
        <v>99</v>
      </c>
      <c r="C43" s="39" t="s">
        <v>100</v>
      </c>
      <c r="D43" s="16">
        <v>0</v>
      </c>
      <c r="E43" s="16">
        <v>0</v>
      </c>
      <c r="F43" s="16">
        <v>0</v>
      </c>
      <c r="G43" s="24">
        <v>0</v>
      </c>
      <c r="H43" s="24">
        <v>0</v>
      </c>
      <c r="I43" s="24">
        <v>0</v>
      </c>
      <c r="J43" s="25">
        <v>1</v>
      </c>
      <c r="K43" s="25">
        <v>0</v>
      </c>
      <c r="L43" s="25">
        <v>0</v>
      </c>
      <c r="M43" s="26">
        <v>0</v>
      </c>
      <c r="N43" s="26">
        <v>0</v>
      </c>
      <c r="O43" s="26">
        <v>0</v>
      </c>
      <c r="P43" s="20">
        <f t="shared" si="20"/>
        <v>0</v>
      </c>
      <c r="Q43" s="20">
        <v>0</v>
      </c>
      <c r="R43" s="21">
        <f t="shared" si="12"/>
        <v>0</v>
      </c>
      <c r="S43" s="21">
        <v>0</v>
      </c>
      <c r="T43" s="22">
        <f t="shared" si="13"/>
        <v>1</v>
      </c>
      <c r="U43" s="22">
        <v>0</v>
      </c>
      <c r="V43" s="23">
        <f t="shared" si="14"/>
        <v>0</v>
      </c>
      <c r="W43" s="23"/>
      <c r="X43" s="58">
        <f t="shared" si="15"/>
        <v>1</v>
      </c>
      <c r="Y43" s="58">
        <f t="shared" si="16"/>
        <v>0</v>
      </c>
      <c r="Z43" s="59">
        <f t="shared" si="17"/>
        <v>0</v>
      </c>
      <c r="AA43" s="58">
        <f t="shared" si="18"/>
        <v>0</v>
      </c>
      <c r="AB43" s="59" t="str">
        <f t="shared" si="19"/>
        <v>NO</v>
      </c>
      <c r="AC43" s="84" t="s">
        <v>174</v>
      </c>
    </row>
    <row r="44" spans="1:29" ht="114" customHeight="1" thickBot="1" x14ac:dyDescent="0.3">
      <c r="A44" s="38" t="s">
        <v>128</v>
      </c>
      <c r="B44" s="39" t="s">
        <v>101</v>
      </c>
      <c r="C44" s="39" t="s">
        <v>57</v>
      </c>
      <c r="D44" s="16">
        <v>0</v>
      </c>
      <c r="E44" s="16">
        <v>0</v>
      </c>
      <c r="F44" s="16">
        <v>1</v>
      </c>
      <c r="G44" s="24">
        <v>0</v>
      </c>
      <c r="H44" s="24">
        <v>0</v>
      </c>
      <c r="I44" s="24">
        <v>1</v>
      </c>
      <c r="J44" s="25">
        <v>0</v>
      </c>
      <c r="K44" s="25">
        <v>0</v>
      </c>
      <c r="L44" s="25">
        <v>1</v>
      </c>
      <c r="M44" s="26">
        <v>0</v>
      </c>
      <c r="N44" s="26">
        <v>0</v>
      </c>
      <c r="O44" s="26">
        <v>1</v>
      </c>
      <c r="P44" s="20">
        <f t="shared" si="20"/>
        <v>1</v>
      </c>
      <c r="Q44" s="20">
        <v>0</v>
      </c>
      <c r="R44" s="21">
        <f t="shared" si="12"/>
        <v>1</v>
      </c>
      <c r="S44" s="21">
        <v>0</v>
      </c>
      <c r="T44" s="22">
        <f t="shared" si="13"/>
        <v>1</v>
      </c>
      <c r="U44" s="22">
        <v>0</v>
      </c>
      <c r="V44" s="23">
        <f t="shared" si="14"/>
        <v>1</v>
      </c>
      <c r="W44" s="23"/>
      <c r="X44" s="58">
        <f t="shared" si="15"/>
        <v>4</v>
      </c>
      <c r="Y44" s="58">
        <f t="shared" si="16"/>
        <v>0</v>
      </c>
      <c r="Z44" s="59">
        <f t="shared" si="17"/>
        <v>0</v>
      </c>
      <c r="AA44" s="58">
        <f t="shared" si="18"/>
        <v>0</v>
      </c>
      <c r="AB44" s="59" t="str">
        <f t="shared" si="19"/>
        <v>NO</v>
      </c>
      <c r="AC44" s="84" t="s">
        <v>174</v>
      </c>
    </row>
    <row r="45" spans="1:29" ht="119.25" customHeight="1" thickBot="1" x14ac:dyDescent="0.3">
      <c r="A45" s="36" t="s">
        <v>129</v>
      </c>
      <c r="B45" s="37" t="s">
        <v>102</v>
      </c>
      <c r="C45" s="37" t="s">
        <v>57</v>
      </c>
      <c r="D45" s="16">
        <v>0</v>
      </c>
      <c r="E45" s="16">
        <v>0</v>
      </c>
      <c r="F45" s="16">
        <v>0</v>
      </c>
      <c r="G45" s="24">
        <v>0</v>
      </c>
      <c r="H45" s="24">
        <v>0</v>
      </c>
      <c r="I45" s="24">
        <v>0</v>
      </c>
      <c r="J45" s="25">
        <v>1</v>
      </c>
      <c r="K45" s="25">
        <v>0</v>
      </c>
      <c r="L45" s="25">
        <v>0</v>
      </c>
      <c r="M45" s="26">
        <v>0</v>
      </c>
      <c r="N45" s="26">
        <v>0</v>
      </c>
      <c r="O45" s="26">
        <v>0</v>
      </c>
      <c r="P45" s="20">
        <f t="shared" si="20"/>
        <v>0</v>
      </c>
      <c r="Q45" s="20">
        <v>0</v>
      </c>
      <c r="R45" s="21">
        <f t="shared" si="12"/>
        <v>0</v>
      </c>
      <c r="S45" s="21">
        <v>0</v>
      </c>
      <c r="T45" s="22">
        <f t="shared" si="13"/>
        <v>1</v>
      </c>
      <c r="U45" s="22">
        <v>0</v>
      </c>
      <c r="V45" s="23">
        <f t="shared" si="14"/>
        <v>0</v>
      </c>
      <c r="W45" s="23"/>
      <c r="X45" s="58">
        <f t="shared" si="15"/>
        <v>1</v>
      </c>
      <c r="Y45" s="58">
        <f t="shared" si="16"/>
        <v>0</v>
      </c>
      <c r="Z45" s="59">
        <f t="shared" si="17"/>
        <v>0</v>
      </c>
      <c r="AA45" s="58">
        <f t="shared" si="18"/>
        <v>0</v>
      </c>
      <c r="AB45" s="59" t="str">
        <f t="shared" si="19"/>
        <v>NO</v>
      </c>
      <c r="AC45" s="84" t="s">
        <v>174</v>
      </c>
    </row>
    <row r="46" spans="1:29" ht="135.75" customHeight="1" thickBot="1" x14ac:dyDescent="0.3">
      <c r="A46" s="38" t="s">
        <v>130</v>
      </c>
      <c r="B46" s="39" t="s">
        <v>103</v>
      </c>
      <c r="C46" s="39" t="s">
        <v>104</v>
      </c>
      <c r="D46" s="16">
        <v>0</v>
      </c>
      <c r="E46" s="16">
        <v>0</v>
      </c>
      <c r="F46" s="16">
        <v>0</v>
      </c>
      <c r="G46" s="24">
        <v>0</v>
      </c>
      <c r="H46" s="24">
        <v>0</v>
      </c>
      <c r="I46" s="24">
        <v>0</v>
      </c>
      <c r="J46" s="25">
        <v>0</v>
      </c>
      <c r="K46" s="25">
        <v>1</v>
      </c>
      <c r="L46" s="25">
        <v>0</v>
      </c>
      <c r="M46" s="26">
        <v>0</v>
      </c>
      <c r="N46" s="26">
        <v>0</v>
      </c>
      <c r="O46" s="26">
        <v>0</v>
      </c>
      <c r="P46" s="20">
        <f t="shared" si="20"/>
        <v>0</v>
      </c>
      <c r="Q46" s="20">
        <v>0</v>
      </c>
      <c r="R46" s="21">
        <f t="shared" si="12"/>
        <v>0</v>
      </c>
      <c r="S46" s="21">
        <v>0</v>
      </c>
      <c r="T46" s="22">
        <f t="shared" si="13"/>
        <v>1</v>
      </c>
      <c r="U46" s="22">
        <v>0</v>
      </c>
      <c r="V46" s="23">
        <f t="shared" si="14"/>
        <v>0</v>
      </c>
      <c r="W46" s="23"/>
      <c r="X46" s="58">
        <f t="shared" si="15"/>
        <v>1</v>
      </c>
      <c r="Y46" s="58">
        <f t="shared" si="16"/>
        <v>0</v>
      </c>
      <c r="Z46" s="59">
        <f t="shared" si="17"/>
        <v>0</v>
      </c>
      <c r="AA46" s="58">
        <f t="shared" si="18"/>
        <v>0</v>
      </c>
      <c r="AB46" s="59" t="str">
        <f t="shared" si="19"/>
        <v>NO</v>
      </c>
      <c r="AC46" s="84" t="s">
        <v>174</v>
      </c>
    </row>
    <row r="47" spans="1:29" ht="182.25" customHeight="1" thickBot="1" x14ac:dyDescent="0.3">
      <c r="A47" s="38" t="s">
        <v>131</v>
      </c>
      <c r="B47" s="39" t="s">
        <v>105</v>
      </c>
      <c r="C47" s="39" t="s">
        <v>106</v>
      </c>
      <c r="D47" s="16">
        <v>1</v>
      </c>
      <c r="E47" s="16">
        <v>0</v>
      </c>
      <c r="F47" s="16">
        <v>0</v>
      </c>
      <c r="G47" s="24">
        <v>1</v>
      </c>
      <c r="H47" s="24">
        <v>0</v>
      </c>
      <c r="I47" s="24">
        <v>0</v>
      </c>
      <c r="J47" s="25">
        <v>1</v>
      </c>
      <c r="K47" s="25">
        <v>0</v>
      </c>
      <c r="L47" s="25">
        <v>0</v>
      </c>
      <c r="M47" s="26">
        <v>1</v>
      </c>
      <c r="N47" s="26">
        <v>0</v>
      </c>
      <c r="O47" s="26">
        <v>0</v>
      </c>
      <c r="P47" s="20">
        <f t="shared" si="20"/>
        <v>1</v>
      </c>
      <c r="Q47" s="20">
        <v>0</v>
      </c>
      <c r="R47" s="21">
        <f t="shared" si="12"/>
        <v>1</v>
      </c>
      <c r="S47" s="21"/>
      <c r="T47" s="22">
        <f t="shared" si="13"/>
        <v>1</v>
      </c>
      <c r="U47" s="22">
        <v>0</v>
      </c>
      <c r="V47" s="23">
        <f t="shared" si="14"/>
        <v>1</v>
      </c>
      <c r="W47" s="23"/>
      <c r="X47" s="58">
        <f t="shared" si="15"/>
        <v>4</v>
      </c>
      <c r="Y47" s="58">
        <f>Q47+S47+U47+W47</f>
        <v>0</v>
      </c>
      <c r="Z47" s="59">
        <f t="shared" si="17"/>
        <v>0</v>
      </c>
      <c r="AA47" s="58">
        <f t="shared" si="18"/>
        <v>0</v>
      </c>
      <c r="AB47" s="59" t="str">
        <f t="shared" si="19"/>
        <v>NO</v>
      </c>
      <c r="AC47" s="84" t="s">
        <v>174</v>
      </c>
    </row>
    <row r="48" spans="1:29" ht="30" customHeight="1" x14ac:dyDescent="0.25">
      <c r="A48" s="106" t="s">
        <v>33</v>
      </c>
      <c r="B48" s="107"/>
      <c r="C48" s="108"/>
      <c r="D48" s="13">
        <f>SUM(D12:D47)</f>
        <v>17</v>
      </c>
      <c r="E48" s="13">
        <f t="shared" ref="E48:Y48" si="21">SUM(E12:E47)</f>
        <v>49</v>
      </c>
      <c r="F48" s="13">
        <f t="shared" si="21"/>
        <v>62</v>
      </c>
      <c r="G48" s="13">
        <f t="shared" si="21"/>
        <v>86</v>
      </c>
      <c r="H48" s="13">
        <f t="shared" si="21"/>
        <v>107</v>
      </c>
      <c r="I48" s="13">
        <f t="shared" si="21"/>
        <v>103</v>
      </c>
      <c r="J48" s="13">
        <f t="shared" si="21"/>
        <v>91</v>
      </c>
      <c r="K48" s="13">
        <f t="shared" si="21"/>
        <v>69</v>
      </c>
      <c r="L48" s="13">
        <f t="shared" si="21"/>
        <v>60</v>
      </c>
      <c r="M48" s="13">
        <f t="shared" si="21"/>
        <v>36</v>
      </c>
      <c r="N48" s="13">
        <f t="shared" si="21"/>
        <v>34</v>
      </c>
      <c r="O48" s="13">
        <f t="shared" si="21"/>
        <v>16</v>
      </c>
      <c r="P48" s="13">
        <f t="shared" si="21"/>
        <v>128</v>
      </c>
      <c r="Q48" s="13">
        <f t="shared" si="21"/>
        <v>0</v>
      </c>
      <c r="R48" s="13">
        <f t="shared" si="21"/>
        <v>296</v>
      </c>
      <c r="S48" s="13">
        <f t="shared" si="21"/>
        <v>0</v>
      </c>
      <c r="T48" s="13">
        <f t="shared" si="21"/>
        <v>220</v>
      </c>
      <c r="U48" s="13">
        <f t="shared" si="21"/>
        <v>0</v>
      </c>
      <c r="V48" s="13">
        <f t="shared" si="21"/>
        <v>86</v>
      </c>
      <c r="W48" s="13">
        <f t="shared" si="21"/>
        <v>0</v>
      </c>
      <c r="X48" s="13">
        <f t="shared" si="21"/>
        <v>730</v>
      </c>
      <c r="Y48" s="13">
        <f t="shared" si="21"/>
        <v>0</v>
      </c>
      <c r="Z48" s="85">
        <f>AVERAGE(Z12:Z47)</f>
        <v>0</v>
      </c>
      <c r="AA48" s="86">
        <f>SUM(AA12:AA47)/X48</f>
        <v>0</v>
      </c>
      <c r="AB48" s="87">
        <f>COUNTIFS(AB12:AB47,"SI")</f>
        <v>0</v>
      </c>
      <c r="AC48" s="83">
        <f>COUNTIFS(AC12:AC47,"SI")</f>
        <v>22</v>
      </c>
    </row>
    <row r="49" spans="1:28" ht="24.75" customHeight="1" x14ac:dyDescent="0.4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7"/>
      <c r="AB49" s="8"/>
    </row>
    <row r="50" spans="1:28" ht="24.75" customHeight="1" x14ac:dyDescent="0.45">
      <c r="A50" s="7"/>
      <c r="B50" s="27" t="s">
        <v>34</v>
      </c>
      <c r="C50" s="30"/>
      <c r="D50" s="30"/>
      <c r="E50" s="102" t="s">
        <v>35</v>
      </c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 t="s">
        <v>36</v>
      </c>
      <c r="R50" s="102"/>
      <c r="S50" s="102"/>
      <c r="T50" s="102"/>
      <c r="U50" s="102"/>
      <c r="V50" s="4"/>
      <c r="W50" s="91" t="s">
        <v>37</v>
      </c>
      <c r="X50" s="91"/>
      <c r="Y50" s="91"/>
      <c r="Z50" s="91"/>
      <c r="AA50" s="91"/>
      <c r="AB50" s="8"/>
    </row>
    <row r="51" spans="1:28" ht="26.25" customHeight="1" x14ac:dyDescent="0.45">
      <c r="A51" s="7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"/>
      <c r="Q51" s="4"/>
      <c r="R51" s="4"/>
      <c r="S51" s="4"/>
      <c r="T51" s="31"/>
      <c r="U51" s="29"/>
      <c r="V51" s="4"/>
      <c r="W51" s="4"/>
      <c r="X51" s="4"/>
      <c r="Y51" s="4"/>
      <c r="Z51" s="32"/>
      <c r="AA51" s="32"/>
    </row>
    <row r="52" spans="1:28" ht="15.75" customHeight="1" x14ac:dyDescent="0.45">
      <c r="A52" s="7"/>
      <c r="B52" s="33" t="s">
        <v>49</v>
      </c>
      <c r="C52" s="30"/>
      <c r="D52" s="30"/>
      <c r="E52" s="112" t="s">
        <v>38</v>
      </c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4"/>
      <c r="R52" s="91" t="s">
        <v>39</v>
      </c>
      <c r="S52" s="92"/>
      <c r="T52" s="92"/>
      <c r="U52" s="29"/>
      <c r="V52" s="4"/>
      <c r="W52" s="102" t="s">
        <v>40</v>
      </c>
      <c r="X52" s="102"/>
      <c r="Y52" s="102"/>
      <c r="Z52" s="102"/>
      <c r="AA52" s="102"/>
    </row>
    <row r="53" spans="1:28" ht="21" customHeight="1" x14ac:dyDescent="0.4">
      <c r="A53" s="7"/>
      <c r="B53" s="34" t="s">
        <v>52</v>
      </c>
      <c r="C53" s="35"/>
      <c r="D53" s="35"/>
      <c r="E53" s="111" t="s">
        <v>41</v>
      </c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03" t="s">
        <v>42</v>
      </c>
      <c r="R53" s="109"/>
      <c r="S53" s="109"/>
      <c r="T53" s="109"/>
      <c r="U53" s="109"/>
      <c r="V53" s="2"/>
      <c r="W53" s="103" t="s">
        <v>43</v>
      </c>
      <c r="X53" s="103"/>
      <c r="Y53" s="103"/>
      <c r="Z53" s="103"/>
      <c r="AA53" s="103"/>
    </row>
    <row r="54" spans="1:28" ht="21.75" customHeight="1" x14ac:dyDescent="0.4">
      <c r="A54" s="7"/>
      <c r="B54" s="34" t="s">
        <v>51</v>
      </c>
      <c r="C54" s="35"/>
      <c r="D54" s="35"/>
      <c r="E54" s="110" t="s">
        <v>48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03" t="s">
        <v>44</v>
      </c>
      <c r="R54" s="109"/>
      <c r="S54" s="109"/>
      <c r="T54" s="109"/>
      <c r="U54" s="109"/>
      <c r="V54" s="2"/>
      <c r="W54" s="103" t="s">
        <v>45</v>
      </c>
      <c r="X54" s="103"/>
      <c r="Y54" s="103"/>
      <c r="Z54" s="103"/>
      <c r="AA54" s="103"/>
    </row>
    <row r="55" spans="1:28" ht="15.75" customHeight="1" x14ac:dyDescent="0.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9"/>
      <c r="Q55" s="9"/>
      <c r="R55" s="9"/>
      <c r="S55" s="9"/>
      <c r="T55" s="9"/>
      <c r="U55" s="10"/>
      <c r="V55" s="9"/>
      <c r="W55" s="11"/>
      <c r="X55" s="11"/>
      <c r="Y55" s="11"/>
      <c r="Z55" s="11"/>
      <c r="AA55" s="11"/>
    </row>
    <row r="56" spans="1:28" ht="15.75" customHeight="1" x14ac:dyDescent="0.25">
      <c r="U56" s="12"/>
    </row>
    <row r="57" spans="1:28" ht="15.75" customHeight="1" x14ac:dyDescent="0.25">
      <c r="U57" s="12"/>
    </row>
    <row r="58" spans="1:28" ht="15.75" customHeight="1" x14ac:dyDescent="0.25">
      <c r="U58" s="12"/>
    </row>
    <row r="59" spans="1:28" ht="15.75" customHeight="1" x14ac:dyDescent="0.25">
      <c r="U59" s="12"/>
    </row>
    <row r="60" spans="1:28" ht="15.75" customHeight="1" x14ac:dyDescent="0.25">
      <c r="U60" s="12"/>
    </row>
    <row r="61" spans="1:28" ht="15.75" customHeight="1" x14ac:dyDescent="0.25">
      <c r="U61" s="12"/>
    </row>
    <row r="62" spans="1:28" ht="15.75" customHeight="1" x14ac:dyDescent="0.25">
      <c r="U62" s="12"/>
    </row>
    <row r="63" spans="1:28" ht="15.75" customHeight="1" x14ac:dyDescent="0.25">
      <c r="U63" s="12"/>
    </row>
    <row r="64" spans="1:28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  <row r="1000" spans="21:21" ht="15.75" customHeight="1" x14ac:dyDescent="0.25">
      <c r="U1000" s="12"/>
    </row>
    <row r="1001" spans="21:21" ht="15.75" customHeight="1" x14ac:dyDescent="0.25">
      <c r="U1001" s="12"/>
    </row>
    <row r="1002" spans="21:21" ht="15.75" customHeight="1" x14ac:dyDescent="0.25">
      <c r="U1002" s="12"/>
    </row>
    <row r="1003" spans="21:21" ht="15.75" customHeight="1" x14ac:dyDescent="0.25">
      <c r="U1003" s="12"/>
    </row>
    <row r="1004" spans="21:21" ht="15.75" customHeight="1" x14ac:dyDescent="0.25">
      <c r="U1004" s="12"/>
    </row>
    <row r="1005" spans="21:21" ht="15.75" customHeight="1" x14ac:dyDescent="0.25">
      <c r="U1005" s="12"/>
    </row>
    <row r="1006" spans="21:21" ht="15.75" customHeight="1" x14ac:dyDescent="0.25">
      <c r="U1006" s="12"/>
    </row>
    <row r="1007" spans="21:21" ht="15.75" customHeight="1" x14ac:dyDescent="0.25">
      <c r="U1007" s="12"/>
    </row>
    <row r="1008" spans="21:21" ht="15.75" customHeight="1" x14ac:dyDescent="0.25">
      <c r="U1008" s="12"/>
    </row>
    <row r="1009" spans="21:21" ht="15.75" customHeight="1" x14ac:dyDescent="0.25">
      <c r="U1009" s="12"/>
    </row>
    <row r="1010" spans="21:21" ht="15.75" customHeight="1" x14ac:dyDescent="0.25">
      <c r="U1010" s="12"/>
    </row>
    <row r="1011" spans="21:21" ht="15.75" customHeight="1" x14ac:dyDescent="0.25">
      <c r="U1011" s="12"/>
    </row>
    <row r="1012" spans="21:21" ht="15.75" customHeight="1" x14ac:dyDescent="0.25">
      <c r="U1012" s="12"/>
    </row>
  </sheetData>
  <mergeCells count="39">
    <mergeCell ref="AC9:AC10"/>
    <mergeCell ref="W52:AA52"/>
    <mergeCell ref="W53:AA53"/>
    <mergeCell ref="W54:AA54"/>
    <mergeCell ref="A16:AB16"/>
    <mergeCell ref="A37:AB37"/>
    <mergeCell ref="A48:C48"/>
    <mergeCell ref="E50:P50"/>
    <mergeCell ref="Q50:U50"/>
    <mergeCell ref="W50:AA50"/>
    <mergeCell ref="R52:T52"/>
    <mergeCell ref="Q53:U53"/>
    <mergeCell ref="Q54:U54"/>
    <mergeCell ref="E54:P54"/>
    <mergeCell ref="E53:P53"/>
    <mergeCell ref="E52:P52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Y9:Y10"/>
    <mergeCell ref="C6:Q6"/>
    <mergeCell ref="A1:AB1"/>
    <mergeCell ref="A3:AB3"/>
    <mergeCell ref="A4:AB4"/>
    <mergeCell ref="A5:B5"/>
    <mergeCell ref="C5:P5"/>
  </mergeCells>
  <phoneticPr fontId="18" type="noConversion"/>
  <pageMargins left="0.79166666666666663" right="0.23622047244094491" top="0.59375" bottom="3.937007874015748E-2" header="0" footer="0"/>
  <pageSetup scale="38" fitToHeight="2" orientation="landscape" r:id="rId1"/>
  <rowBreaks count="3" manualBreakCount="3">
    <brk id="19" max="26" man="1"/>
    <brk id="27" max="26" man="1"/>
    <brk id="34" max="2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E11D-D19E-4BA2-B8E3-71C35F8561B7}">
  <sheetPr>
    <tabColor rgb="FFFF0000"/>
  </sheetPr>
  <dimension ref="B1:D17"/>
  <sheetViews>
    <sheetView workbookViewId="0">
      <pane ySplit="5" topLeftCell="A7" activePane="bottomLeft" state="frozen"/>
      <selection pane="bottomLeft" activeCell="C12" sqref="C12"/>
    </sheetView>
  </sheetViews>
  <sheetFormatPr baseColWidth="10" defaultRowHeight="15" x14ac:dyDescent="0.25"/>
  <cols>
    <col min="1" max="1" width="4" style="63" customWidth="1"/>
    <col min="2" max="2" width="37.140625" style="60" customWidth="1"/>
    <col min="3" max="3" width="49.140625" style="61" customWidth="1"/>
    <col min="4" max="4" width="41.42578125" style="62" customWidth="1"/>
    <col min="5" max="5" width="45.85546875" style="63" customWidth="1"/>
    <col min="6" max="16384" width="11.42578125" style="63"/>
  </cols>
  <sheetData>
    <row r="1" spans="2:4" ht="6" customHeight="1" x14ac:dyDescent="0.25"/>
    <row r="2" spans="2:4" ht="24" customHeight="1" x14ac:dyDescent="0.25">
      <c r="B2" s="113" t="s">
        <v>148</v>
      </c>
      <c r="C2" s="114"/>
      <c r="D2" s="114"/>
    </row>
    <row r="3" spans="2:4" ht="24" customHeight="1" x14ac:dyDescent="0.25">
      <c r="B3" s="115" t="s">
        <v>149</v>
      </c>
      <c r="C3" s="115"/>
      <c r="D3" s="115"/>
    </row>
    <row r="4" spans="2:4" ht="5.25" customHeight="1" thickBot="1" x14ac:dyDescent="0.3"/>
    <row r="5" spans="2:4" s="67" customFormat="1" ht="22.5" customHeight="1" thickBot="1" x14ac:dyDescent="0.3">
      <c r="B5" s="64" t="s">
        <v>150</v>
      </c>
      <c r="C5" s="65" t="s">
        <v>151</v>
      </c>
      <c r="D5" s="66" t="s">
        <v>152</v>
      </c>
    </row>
    <row r="6" spans="2:4" ht="45" x14ac:dyDescent="0.25">
      <c r="B6" s="68" t="s">
        <v>5</v>
      </c>
      <c r="C6" s="69" t="s">
        <v>153</v>
      </c>
      <c r="D6" s="70" t="s">
        <v>154</v>
      </c>
    </row>
    <row r="7" spans="2:4" ht="60" x14ac:dyDescent="0.25">
      <c r="B7" s="71" t="s">
        <v>6</v>
      </c>
      <c r="C7" s="72" t="s">
        <v>155</v>
      </c>
      <c r="D7" s="73" t="s">
        <v>154</v>
      </c>
    </row>
    <row r="8" spans="2:4" ht="45" x14ac:dyDescent="0.25">
      <c r="B8" s="71" t="s">
        <v>7</v>
      </c>
      <c r="C8" s="72" t="s">
        <v>156</v>
      </c>
      <c r="D8" s="73" t="s">
        <v>154</v>
      </c>
    </row>
    <row r="9" spans="2:4" ht="45" x14ac:dyDescent="0.25">
      <c r="B9" s="71" t="s">
        <v>8</v>
      </c>
      <c r="C9" s="72" t="s">
        <v>157</v>
      </c>
      <c r="D9" s="73" t="s">
        <v>154</v>
      </c>
    </row>
    <row r="10" spans="2:4" ht="30" x14ac:dyDescent="0.25">
      <c r="B10" s="71" t="s">
        <v>9</v>
      </c>
      <c r="C10" s="72" t="s">
        <v>158</v>
      </c>
      <c r="D10" s="74" t="s">
        <v>159</v>
      </c>
    </row>
    <row r="11" spans="2:4" ht="25.5" x14ac:dyDescent="0.25">
      <c r="B11" s="75" t="s">
        <v>28</v>
      </c>
      <c r="C11" s="72" t="s">
        <v>160</v>
      </c>
      <c r="D11" s="76" t="s">
        <v>161</v>
      </c>
    </row>
    <row r="12" spans="2:4" ht="38.25" x14ac:dyDescent="0.25">
      <c r="B12" s="75" t="s">
        <v>29</v>
      </c>
      <c r="C12" s="72" t="s">
        <v>162</v>
      </c>
      <c r="D12" s="77" t="s">
        <v>163</v>
      </c>
    </row>
    <row r="13" spans="2:4" ht="25.5" x14ac:dyDescent="0.25">
      <c r="B13" s="71" t="s">
        <v>27</v>
      </c>
      <c r="C13" s="72" t="s">
        <v>164</v>
      </c>
      <c r="D13" s="76" t="s">
        <v>161</v>
      </c>
    </row>
    <row r="14" spans="2:4" ht="38.25" x14ac:dyDescent="0.25">
      <c r="B14" s="71" t="s">
        <v>144</v>
      </c>
      <c r="C14" s="72" t="s">
        <v>165</v>
      </c>
      <c r="D14" s="76" t="s">
        <v>166</v>
      </c>
    </row>
    <row r="15" spans="2:4" ht="30" x14ac:dyDescent="0.25">
      <c r="B15" s="71" t="s">
        <v>145</v>
      </c>
      <c r="C15" s="72" t="s">
        <v>167</v>
      </c>
      <c r="D15" s="78" t="s">
        <v>168</v>
      </c>
    </row>
    <row r="16" spans="2:4" ht="25.5" x14ac:dyDescent="0.25">
      <c r="B16" s="71" t="s">
        <v>146</v>
      </c>
      <c r="C16" s="72" t="s">
        <v>169</v>
      </c>
      <c r="D16" s="78" t="s">
        <v>170</v>
      </c>
    </row>
    <row r="17" spans="2:4" ht="23.25" customHeight="1" thickBot="1" x14ac:dyDescent="0.3">
      <c r="B17" s="79" t="s">
        <v>147</v>
      </c>
      <c r="C17" s="80" t="s">
        <v>171</v>
      </c>
      <c r="D17" s="81" t="s">
        <v>170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2026-03-20T22:34:45Z</cp:lastPrinted>
  <dcterms:created xsi:type="dcterms:W3CDTF">2019-11-05T19:27:23Z</dcterms:created>
  <dcterms:modified xsi:type="dcterms:W3CDTF">2026-09-11T16:12:45Z</dcterms:modified>
</cp:coreProperties>
</file>