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72083053-D63E-4215-93A5-B4C3B44CD785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2026'!$A$1:$AB$38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25" i="3" l="1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D25" i="3"/>
  <c r="AC25" i="3"/>
  <c r="P21" i="3"/>
  <c r="P22" i="3"/>
  <c r="P16" i="3"/>
  <c r="P17" i="3"/>
  <c r="P18" i="3"/>
  <c r="P19" i="3"/>
  <c r="P14" i="3"/>
  <c r="Y24" i="3"/>
  <c r="Y23" i="3"/>
  <c r="Y22" i="3"/>
  <c r="Y21" i="3"/>
  <c r="Y19" i="3"/>
  <c r="Y18" i="3"/>
  <c r="Y17" i="3"/>
  <c r="Y16" i="3"/>
  <c r="Y15" i="3"/>
  <c r="Y14" i="3"/>
  <c r="Y25" i="3" l="1"/>
  <c r="Y12" i="3"/>
  <c r="V18" i="3"/>
  <c r="T18" i="3"/>
  <c r="R18" i="3"/>
  <c r="V19" i="3"/>
  <c r="T19" i="3"/>
  <c r="R19" i="3"/>
  <c r="V16" i="3"/>
  <c r="T16" i="3"/>
  <c r="R16" i="3"/>
  <c r="AB16" i="3" l="1"/>
  <c r="X16" i="3"/>
  <c r="AB17" i="3"/>
  <c r="X17" i="3"/>
  <c r="AB19" i="3"/>
  <c r="X19" i="3"/>
  <c r="X18" i="3"/>
  <c r="AB18" i="3"/>
  <c r="P12" i="3"/>
  <c r="R12" i="3"/>
  <c r="T12" i="3"/>
  <c r="V12" i="3"/>
  <c r="R14" i="3"/>
  <c r="X14" i="3" s="1"/>
  <c r="T14" i="3"/>
  <c r="V14" i="3"/>
  <c r="P15" i="3"/>
  <c r="R15" i="3"/>
  <c r="T15" i="3"/>
  <c r="V15" i="3"/>
  <c r="R17" i="3"/>
  <c r="T17" i="3"/>
  <c r="V17" i="3"/>
  <c r="R21" i="3"/>
  <c r="T21" i="3"/>
  <c r="V21" i="3"/>
  <c r="R22" i="3"/>
  <c r="T22" i="3"/>
  <c r="V22" i="3"/>
  <c r="P23" i="3"/>
  <c r="R23" i="3"/>
  <c r="T23" i="3"/>
  <c r="V23" i="3"/>
  <c r="P24" i="3"/>
  <c r="R24" i="3"/>
  <c r="T24" i="3"/>
  <c r="V24" i="3"/>
  <c r="Z14" i="3" l="1"/>
  <c r="AA14" i="3"/>
  <c r="AA19" i="3"/>
  <c r="Z19" i="3"/>
  <c r="AA16" i="3"/>
  <c r="Z16" i="3"/>
  <c r="AB24" i="3"/>
  <c r="X24" i="3"/>
  <c r="AB22" i="3"/>
  <c r="X22" i="3"/>
  <c r="AB14" i="3"/>
  <c r="AB12" i="3"/>
  <c r="X12" i="3"/>
  <c r="AA17" i="3"/>
  <c r="Z17" i="3"/>
  <c r="AB15" i="3"/>
  <c r="X15" i="3"/>
  <c r="X21" i="3"/>
  <c r="AB21" i="3"/>
  <c r="AB23" i="3"/>
  <c r="X23" i="3"/>
  <c r="Z18" i="3"/>
  <c r="AA18" i="3"/>
  <c r="AB25" i="3" l="1"/>
  <c r="AA24" i="3"/>
  <c r="Z24" i="3"/>
  <c r="AA23" i="3"/>
  <c r="Z23" i="3"/>
  <c r="AA12" i="3"/>
  <c r="Z12" i="3"/>
  <c r="AA21" i="3"/>
  <c r="Z21" i="3"/>
  <c r="AA22" i="3"/>
  <c r="Z22" i="3"/>
  <c r="Z15" i="3"/>
  <c r="AA15" i="3"/>
  <c r="AA25" i="3" l="1"/>
  <c r="Z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12506EB7-E5F5-4DA0-A13A-63F5BA8E9ECA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D665BF14-B5A9-4DAC-9FAA-2839341CCD25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87C80645-9BE3-4601-ADD2-3A70F664DFDD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DCDD76B2-2BF6-4E3E-8D44-4308715DBDA2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F46E0552-B14B-405A-89BD-60F5AB75A74A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<sst xmlns="http://schemas.openxmlformats.org/spreadsheetml/2006/main" count="151" uniqueCount="114">
  <si>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</si>
  <si>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</si>
  <si>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</si>
  <si>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</si>
  <si>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</si>
  <si>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</si>
  <si>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</si>
  <si>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</si>
  <si>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</si>
  <si>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</si>
  <si>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</si>
  <si>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</si>
  <si>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</si>
  <si>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</si>
  <si>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</si>
  <si>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</si>
  <si>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</si>
  <si>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</si>
  <si>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</si>
  <si>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</si>
  <si>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</si>
  <si>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</si>
  <si>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</si>
  <si>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</si>
  <si>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</si>
  <si>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</si>
  <si>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</si>
  <si>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</si>
  <si>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</si>
  <si>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</si>
  <si>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</si>
  <si>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</si>
  <si>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</si>
  <si>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</si>
  <si>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</si>
  <si>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</si>
  <si>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</si>
  <si>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</si>
  <si>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</si>
  <si>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</si>
  <si>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</si>
  <si>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</si>
  <si>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</si>
  <si>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</si>
  <si>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</si>
  <si>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</si>
  <si>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</si>
  <si>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</si>
  <si>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</si>
  <si>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</si>
  <si>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Informatica</t>
  </si>
  <si>
    <t>Administracion Municipal</t>
  </si>
  <si>
    <t xml:space="preserve">Elaborar el Programa Operativo Anual </t>
  </si>
  <si>
    <t>Planificar las acciones, actividades y metas de la Administración Publica</t>
  </si>
  <si>
    <t xml:space="preserve">Programa </t>
  </si>
  <si>
    <t>Servicio y mantenimiento de las TICS</t>
  </si>
  <si>
    <t xml:space="preserve">Realizar reparación, restauración, corrección de errores y resolución de problemas de las TICS de este Ayuntamiento  </t>
  </si>
  <si>
    <t xml:space="preserve">Servicio </t>
  </si>
  <si>
    <t>Carga de información a la pagina web oficial del Ayuntamieto</t>
  </si>
  <si>
    <t xml:space="preserve">Cargas de información </t>
  </si>
  <si>
    <t xml:space="preserve">Atención a las solicitudes de apoyo con el préstamo de equipo de audio, propiedad de este Ayuntamiento, para eventos escolares y culturales </t>
  </si>
  <si>
    <t>Reporte Trimestral de avance del Programa Operativo Anual</t>
  </si>
  <si>
    <t>Dar a conocer las actividades y acciones realizadas por el personal que integran las Áreas que componen esta unidad administrativa, mismo que servirá como medios de control para evaluar los alcances de las actividades programadas.</t>
  </si>
  <si>
    <t>Reporte</t>
  </si>
  <si>
    <t>Planeación concreta de acción de corto plazo  que contiene los elementos que permiten la asignación de recursos humanos y materiales a las acciones que harán posible el cumplimiento de las metas y objetivos de la Unidad Administrativa. </t>
  </si>
  <si>
    <t xml:space="preserve">Reporte de información de los alcances obtenidos para el Informe de Gobierno </t>
  </si>
  <si>
    <t>Rendir anualmente un informe detallado, sobre el estado que guarda la Administración Pública Municipal y las labores realizadas.</t>
  </si>
  <si>
    <t xml:space="preserve">Entrega de formatos trimestrales del Sistema de Control Interno Institucional </t>
  </si>
  <si>
    <t xml:space="preserve">Elaborar y entregar formatos del Sistema de Control Interno Institucional </t>
  </si>
  <si>
    <t xml:space="preserve">Entrega de información </t>
  </si>
  <si>
    <t xml:space="preserve">Reporte quincenal de Actividades. </t>
  </si>
  <si>
    <t>Apoyo con prestamo de audio en eventos culturales y educativos (interno)</t>
  </si>
  <si>
    <t>Apoyo con prestamo de audio en eventos culturales y educativos (externo)</t>
  </si>
  <si>
    <t>Pago de internet</t>
  </si>
  <si>
    <t>Realizar la solicitud del pago de internet</t>
  </si>
  <si>
    <t>Pago de telefono</t>
  </si>
  <si>
    <t>Realizar la solicitud del pago de las lineas de telefono</t>
  </si>
  <si>
    <t xml:space="preserve">Subir información de SEVAC, Transparencia y acceso a la información publica, CAPASSA, Planeación Municipal y Sistema de control interno </t>
  </si>
  <si>
    <t>ING. CARLOS MEJÍA LEÓN</t>
  </si>
  <si>
    <t xml:space="preserve"> ENCARGADO DEL ÁREA DE INFORMÁTICA  </t>
  </si>
  <si>
    <t xml:space="preserve">Solicitud </t>
  </si>
  <si>
    <t>Recibo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</si>
  <si>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</si>
  <si>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</si>
  <si>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</si>
  <si>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</si>
  <si>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</si>
  <si>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</si>
  <si>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</si>
  <si>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</si>
  <si>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</si>
  <si>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</si>
  <si>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</si>
  <si>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</si>
  <si>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</si>
  <si>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</si>
  <si>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</si>
  <si>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</si>
  <si>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</si>
  <si>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</si>
  <si>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</si>
  <si>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</si>
  <si>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</si>
  <si>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</si>
  <si>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</si>
  <si>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</si>
  <si>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</si>
  <si>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</si>
  <si>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</si>
  <si>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</si>
  <si>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1. UN GOBIERNO CERCANO, JUSTO Y HONESTO DE LA MANO CON EL PUEBLO DE SANTIAGO DE ANAYA.</t>
  </si>
  <si>
    <t>SI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</si>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</sst>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b/>
      <sz val="14"/>
      <color rgb="FFA4565D"/>
      <name val="Libre Franklin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b/>
      <sz val="6"/>
      <color theme="1"/>
      <name val="Libre Franklin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22" fillId="0" borderId="0" applyFont="0" applyFill="0" applyBorder="0" applyAlignment="0" applyProtection="0"/>
    <xf numFmtId="0" fontId="25" fillId="0" borderId="2"/>
    <xf numFmtId="0" fontId="1" fillId="0" borderId="2"/>
  </cellStyleXfs>
  <cellXfs count="94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2" borderId="1" xfId="0" applyFont="1" applyFill="1" applyBorder="1"/>
    <xf numFmtId="0" fontId="10" fillId="0" borderId="0" xfId="0" applyFont="1"/>
    <xf numFmtId="0" fontId="7" fillId="0" borderId="0" xfId="0" applyFont="1"/>
    <xf numFmtId="0" fontId="8" fillId="0" borderId="0" xfId="0" applyFont="1"/>
    <xf numFmtId="0" fontId="8" fillId="2" borderId="1" xfId="0" applyFont="1" applyFill="1" applyBorder="1"/>
    <xf numFmtId="0" fontId="11" fillId="0" borderId="0" xfId="0" applyFont="1"/>
    <xf numFmtId="0" fontId="12" fillId="2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3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19" fillId="0" borderId="0" xfId="0" applyFont="1"/>
    <xf numFmtId="9" fontId="2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9" fillId="3" borderId="3" xfId="0" applyFont="1" applyFill="1" applyBorder="1" applyAlignment="1">
      <alignment horizontal="center" vertical="center" wrapText="1"/>
    </xf>
    <xf numFmtId="0" fontId="26" fillId="0" borderId="3" xfId="2" applyFont="1" applyBorder="1" applyAlignment="1" applyProtection="1">
      <alignment horizontal="center" vertical="center"/>
      <protection locked="0"/>
    </xf>
    <xf numFmtId="9" fontId="26" fillId="0" borderId="3" xfId="1" applyFont="1" applyFill="1" applyBorder="1" applyAlignment="1" applyProtection="1">
      <alignment horizontal="center" vertical="center" wrapText="1"/>
      <protection locked="0"/>
    </xf>
    <xf numFmtId="0" fontId="26" fillId="8" borderId="3" xfId="2" applyFont="1" applyFill="1" applyBorder="1" applyAlignment="1">
      <alignment horizontal="center" vertical="center" wrapText="1"/>
    </xf>
    <xf numFmtId="9" fontId="26" fillId="8" borderId="3" xfId="1" applyFont="1" applyFill="1" applyBorder="1" applyAlignment="1">
      <alignment horizontal="center" vertical="center" wrapText="1"/>
    </xf>
    <xf numFmtId="0" fontId="30" fillId="0" borderId="2" xfId="3" applyFont="1" applyAlignment="1">
      <alignment horizontal="left" vertical="center"/>
    </xf>
    <xf numFmtId="0" fontId="1" fillId="0" borderId="2" xfId="3" applyAlignment="1">
      <alignment horizontal="left" vertical="center" wrapText="1"/>
    </xf>
    <xf numFmtId="0" fontId="30" fillId="0" borderId="2" xfId="3" applyFont="1" applyAlignment="1">
      <alignment horizontal="left" vertical="center" wrapText="1"/>
    </xf>
    <xf numFmtId="0" fontId="1" fillId="0" borderId="2" xfId="3" applyAlignment="1">
      <alignment horizontal="left" vertical="center"/>
    </xf>
    <xf numFmtId="0" fontId="33" fillId="9" borderId="10" xfId="3" applyFont="1" applyFill="1" applyBorder="1" applyAlignment="1">
      <alignment horizontal="center" vertical="center" wrapText="1"/>
    </xf>
    <xf numFmtId="0" fontId="23" fillId="9" borderId="10" xfId="3" applyFont="1" applyFill="1" applyBorder="1" applyAlignment="1">
      <alignment horizontal="center" vertical="center" wrapText="1"/>
    </xf>
    <xf numFmtId="0" fontId="33" fillId="9" borderId="10" xfId="2" applyFont="1" applyFill="1" applyBorder="1" applyAlignment="1" applyProtection="1">
      <alignment horizontal="center" vertical="center" wrapText="1"/>
      <protection locked="0"/>
    </xf>
    <xf numFmtId="0" fontId="1" fillId="0" borderId="2" xfId="3" applyAlignment="1">
      <alignment horizontal="center" vertical="center" wrapText="1"/>
    </xf>
    <xf numFmtId="0" fontId="33" fillId="10" borderId="11" xfId="2" applyFont="1" applyFill="1" applyBorder="1" applyAlignment="1" applyProtection="1">
      <alignment horizontal="left" vertical="center" wrapText="1"/>
      <protection locked="0"/>
    </xf>
    <xf numFmtId="0" fontId="1" fillId="0" borderId="12" xfId="3" applyBorder="1" applyAlignment="1">
      <alignment horizontal="left" vertical="center" wrapText="1"/>
    </xf>
    <xf numFmtId="0" fontId="25" fillId="11" borderId="13" xfId="2" applyFill="1" applyBorder="1" applyAlignment="1" applyProtection="1">
      <alignment horizontal="left" vertical="center" wrapText="1"/>
      <protection locked="0"/>
    </xf>
    <xf numFmtId="0" fontId="33" fillId="10" borderId="14" xfId="2" applyFont="1" applyFill="1" applyBorder="1" applyAlignment="1" applyProtection="1">
      <alignment horizontal="left" vertical="center" wrapText="1"/>
      <protection locked="0"/>
    </xf>
    <xf numFmtId="0" fontId="1" fillId="0" borderId="15" xfId="3" applyBorder="1" applyAlignment="1">
      <alignment horizontal="left" vertical="center" wrapText="1"/>
    </xf>
    <xf numFmtId="0" fontId="25" fillId="11" borderId="16" xfId="2" applyFill="1" applyBorder="1" applyAlignment="1" applyProtection="1">
      <alignment horizontal="left" vertical="center" wrapText="1"/>
      <protection locked="0"/>
    </xf>
    <xf numFmtId="0" fontId="25" fillId="11" borderId="16" xfId="2" quotePrefix="1" applyFill="1" applyBorder="1" applyAlignment="1" applyProtection="1">
      <alignment horizontal="left" vertical="center" wrapText="1"/>
      <protection locked="0"/>
    </xf>
    <xf numFmtId="0" fontId="35" fillId="10" borderId="14" xfId="3" applyFont="1" applyFill="1" applyBorder="1" applyAlignment="1">
      <alignment horizontal="left" vertical="center" indent="2"/>
    </xf>
    <xf numFmtId="0" fontId="30" fillId="8" borderId="16" xfId="3" applyFont="1" applyFill="1" applyBorder="1" applyAlignment="1">
      <alignment horizontal="left" vertical="center" wrapText="1"/>
    </xf>
    <xf numFmtId="0" fontId="30" fillId="12" borderId="16" xfId="3" applyFont="1" applyFill="1" applyBorder="1" applyAlignment="1">
      <alignment horizontal="left" vertical="center" wrapText="1"/>
    </xf>
    <xf numFmtId="0" fontId="36" fillId="8" borderId="16" xfId="3" applyFont="1" applyFill="1" applyBorder="1" applyAlignment="1">
      <alignment horizontal="left" vertical="center" wrapText="1"/>
    </xf>
    <xf numFmtId="0" fontId="33" fillId="10" borderId="17" xfId="2" applyFont="1" applyFill="1" applyBorder="1" applyAlignment="1" applyProtection="1">
      <alignment horizontal="left" vertical="center" wrapText="1"/>
      <protection locked="0"/>
    </xf>
    <xf numFmtId="0" fontId="1" fillId="0" borderId="18" xfId="3" applyBorder="1" applyAlignment="1">
      <alignment horizontal="left" vertical="center" wrapText="1"/>
    </xf>
    <xf numFmtId="0" fontId="36" fillId="8" borderId="19" xfId="3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5" fillId="0" borderId="20" xfId="2" applyBorder="1" applyAlignment="1">
      <alignment horizontal="center" vertical="center" wrapText="1"/>
    </xf>
    <xf numFmtId="0" fontId="28" fillId="8" borderId="3" xfId="2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6" fillId="8" borderId="6" xfId="2" applyFont="1" applyFill="1" applyBorder="1" applyAlignment="1" applyProtection="1">
      <alignment horizontal="center" vertical="center" wrapText="1"/>
      <protection locked="0"/>
    </xf>
    <xf numFmtId="0" fontId="26" fillId="8" borderId="7" xfId="2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27" fillId="0" borderId="3" xfId="0" applyFont="1" applyBorder="1"/>
    <xf numFmtId="0" fontId="18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1" fillId="9" borderId="6" xfId="2" applyFont="1" applyFill="1" applyBorder="1" applyAlignment="1" applyProtection="1">
      <alignment horizontal="center" vertical="center" wrapText="1"/>
      <protection locked="0"/>
    </xf>
    <xf numFmtId="0" fontId="31" fillId="9" borderId="7" xfId="2" applyFont="1" applyFill="1" applyBorder="1" applyAlignment="1" applyProtection="1">
      <alignment horizontal="center" vertical="center" wrapText="1"/>
      <protection locked="0"/>
    </xf>
    <xf numFmtId="0" fontId="32" fillId="0" borderId="9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654FA7CE-5512-4E99-8CAE-5072433ABF36}"/>
    <cellStyle name="Normal 3" xfId="3" xr:uid="{DC316E9F-6B55-41CF-86A8-A0D81D874E61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47625</xdr:rowOff>
    </xdr:from>
    <xdr:ext cx="4346864" cy="815976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7705964" y="47625"/>
          <a:ext cx="4346864" cy="81597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989"/>
  <sheetViews>
    <sheetView tabSelected="1" view="pageBreakPreview" topLeftCell="C17" zoomScale="60" zoomScaleNormal="21" zoomScalePageLayoutView="53" workbookViewId="0">
      <selection activeCell="AD20" sqref="AD20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68"/>
  </cols>
  <sheetData>
    <row r="1" spans="1:29" ht="23.25" x14ac:dyDescent="0.45">
      <c r="A1" s="76" t="s">
        <v>47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</row>
    <row r="2" spans="1:29" ht="23.25" x14ac:dyDescent="0.45">
      <c r="A2" s="28"/>
      <c r="B2" s="28"/>
      <c r="C2" s="67" t="s">
        <v>110</v>
      </c>
      <c r="E2" s="67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9" ht="23.25" x14ac:dyDescent="0.45">
      <c r="A3" s="76" t="s">
        <v>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</row>
    <row r="4" spans="1:29" ht="23.25" x14ac:dyDescent="0.45">
      <c r="A4" s="76" t="s">
        <v>46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</row>
    <row r="5" spans="1:29" ht="23.25" x14ac:dyDescent="0.45">
      <c r="A5" s="90" t="s">
        <v>1</v>
      </c>
      <c r="B5" s="90"/>
      <c r="C5" s="89" t="s">
        <v>51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4"/>
      <c r="R5" s="4"/>
      <c r="S5" s="4"/>
      <c r="T5" s="4"/>
      <c r="U5" s="33"/>
      <c r="V5" s="4"/>
      <c r="W5" s="4"/>
      <c r="X5" s="4"/>
      <c r="Y5" s="4"/>
      <c r="Z5" s="4"/>
      <c r="AA5" s="34"/>
      <c r="AB5" s="34"/>
    </row>
    <row r="6" spans="1:29" ht="23.25" x14ac:dyDescent="0.45">
      <c r="A6" s="34"/>
      <c r="B6" s="1" t="s">
        <v>2</v>
      </c>
      <c r="C6" s="89" t="s">
        <v>50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4"/>
      <c r="S6" s="4"/>
      <c r="T6" s="4"/>
      <c r="U6" s="33"/>
      <c r="V6" s="4" t="s">
        <v>3</v>
      </c>
      <c r="W6" s="4"/>
      <c r="X6" s="4"/>
      <c r="Y6" s="4"/>
      <c r="Z6" s="4" t="s">
        <v>4</v>
      </c>
      <c r="AA6" s="34"/>
      <c r="AB6" s="34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80" t="s">
        <v>5</v>
      </c>
      <c r="B8" s="80" t="s">
        <v>6</v>
      </c>
      <c r="C8" s="80" t="s">
        <v>7</v>
      </c>
      <c r="D8" s="82" t="s">
        <v>8</v>
      </c>
      <c r="E8" s="83"/>
      <c r="F8" s="83"/>
      <c r="G8" s="83"/>
      <c r="H8" s="83"/>
      <c r="I8" s="83"/>
      <c r="J8" s="83"/>
      <c r="K8" s="83"/>
      <c r="L8" s="83"/>
      <c r="M8" s="83"/>
      <c r="N8" s="83"/>
      <c r="O8" s="84"/>
      <c r="P8" s="85" t="s">
        <v>9</v>
      </c>
      <c r="Q8" s="86"/>
      <c r="R8" s="86"/>
      <c r="S8" s="86"/>
      <c r="T8" s="86"/>
      <c r="U8" s="86"/>
      <c r="V8" s="86"/>
      <c r="W8" s="86"/>
      <c r="X8" s="87" t="s">
        <v>10</v>
      </c>
      <c r="Y8" s="87"/>
      <c r="Z8" s="88"/>
      <c r="AA8" s="88"/>
      <c r="AB8" s="88"/>
    </row>
    <row r="9" spans="1:29" ht="50.25" customHeight="1" x14ac:dyDescent="0.25">
      <c r="A9" s="81"/>
      <c r="B9" s="81"/>
      <c r="C9" s="81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85" t="s">
        <v>23</v>
      </c>
      <c r="Q9" s="86"/>
      <c r="R9" s="85" t="s">
        <v>24</v>
      </c>
      <c r="S9" s="86"/>
      <c r="T9" s="85" t="s">
        <v>25</v>
      </c>
      <c r="U9" s="86"/>
      <c r="V9" s="85" t="s">
        <v>26</v>
      </c>
      <c r="W9" s="86"/>
      <c r="X9" s="70" t="s">
        <v>27</v>
      </c>
      <c r="Y9" s="70" t="s">
        <v>82</v>
      </c>
      <c r="Z9" s="70" t="s">
        <v>83</v>
      </c>
      <c r="AA9" s="70" t="s">
        <v>84</v>
      </c>
      <c r="AB9" s="70" t="s">
        <v>85</v>
      </c>
      <c r="AC9" s="69" t="s">
        <v>113</v>
      </c>
    </row>
    <row r="10" spans="1:29" ht="16.5" x14ac:dyDescent="0.2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P10" s="29" t="s">
        <v>28</v>
      </c>
      <c r="Q10" s="40" t="s">
        <v>29</v>
      </c>
      <c r="R10" s="29" t="s">
        <v>28</v>
      </c>
      <c r="S10" s="40" t="s">
        <v>29</v>
      </c>
      <c r="T10" s="29" t="s">
        <v>28</v>
      </c>
      <c r="U10" s="40" t="s">
        <v>29</v>
      </c>
      <c r="V10" s="29" t="s">
        <v>28</v>
      </c>
      <c r="W10" s="40" t="s">
        <v>29</v>
      </c>
      <c r="X10" s="70"/>
      <c r="Y10" s="70"/>
      <c r="Z10" s="70"/>
      <c r="AA10" s="70"/>
      <c r="AB10" s="70"/>
      <c r="AC10" s="69"/>
    </row>
    <row r="11" spans="1:29" ht="30" customHeight="1" x14ac:dyDescent="0.25">
      <c r="A11" s="73" t="s">
        <v>30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5"/>
    </row>
    <row r="12" spans="1:29" ht="57.75" customHeight="1" x14ac:dyDescent="0.25">
      <c r="A12" s="31" t="s">
        <v>52</v>
      </c>
      <c r="B12" s="31" t="s">
        <v>53</v>
      </c>
      <c r="C12" s="32" t="s">
        <v>54</v>
      </c>
      <c r="D12" s="30">
        <v>1</v>
      </c>
      <c r="E12" s="16"/>
      <c r="F12" s="17"/>
      <c r="G12" s="18"/>
      <c r="H12" s="18"/>
      <c r="I12" s="18"/>
      <c r="J12" s="19"/>
      <c r="K12" s="19"/>
      <c r="L12" s="19"/>
      <c r="M12" s="20"/>
      <c r="N12" s="20"/>
      <c r="O12" s="20"/>
      <c r="P12" s="21">
        <f>SUM(D12:F12)</f>
        <v>1</v>
      </c>
      <c r="Q12" s="21">
        <v>0</v>
      </c>
      <c r="R12" s="22">
        <f>SUM(G12:I12)</f>
        <v>0</v>
      </c>
      <c r="S12" s="22"/>
      <c r="T12" s="23">
        <f>SUM(J12:L12)</f>
        <v>0</v>
      </c>
      <c r="U12" s="23"/>
      <c r="V12" s="24">
        <f>SUM(M12:O12)</f>
        <v>0</v>
      </c>
      <c r="W12" s="24"/>
      <c r="X12" s="41">
        <f>P12+R12+T12+V12</f>
        <v>1</v>
      </c>
      <c r="Y12" s="41">
        <f>Q12+S12+U12+W12</f>
        <v>0</v>
      </c>
      <c r="Z12" s="42">
        <f>Y12/X12</f>
        <v>0</v>
      </c>
      <c r="AA12" s="41">
        <f>IF(Y12&gt;X12,X12,Y12)</f>
        <v>0</v>
      </c>
      <c r="AB12" s="42" t="str">
        <f>IF(IFERROR(SUM((Q12&gt;0),(S12&gt;0),(U12&gt;0),(W12&gt;0))/SUM((P12&gt;0),(R12&gt;0),(T12&gt;0),(V12&gt;0)),0)&gt;=51%,"SI","NO")</f>
        <v>NO</v>
      </c>
      <c r="AC12" s="68" t="s">
        <v>111</v>
      </c>
    </row>
    <row r="13" spans="1:29" ht="30" customHeight="1" x14ac:dyDescent="0.25">
      <c r="A13" s="73" t="s">
        <v>31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5"/>
    </row>
    <row r="14" spans="1:29" ht="57" customHeight="1" x14ac:dyDescent="0.25">
      <c r="A14" s="32" t="s">
        <v>55</v>
      </c>
      <c r="B14" s="32" t="s">
        <v>56</v>
      </c>
      <c r="C14" s="32" t="s">
        <v>57</v>
      </c>
      <c r="D14" s="16">
        <v>15</v>
      </c>
      <c r="E14" s="16">
        <v>15</v>
      </c>
      <c r="F14" s="16">
        <v>15</v>
      </c>
      <c r="G14" s="18">
        <v>15</v>
      </c>
      <c r="H14" s="18">
        <v>15</v>
      </c>
      <c r="I14" s="18">
        <v>15</v>
      </c>
      <c r="J14" s="19">
        <v>15</v>
      </c>
      <c r="K14" s="19">
        <v>15</v>
      </c>
      <c r="L14" s="19">
        <v>15</v>
      </c>
      <c r="M14" s="20">
        <v>15</v>
      </c>
      <c r="N14" s="20">
        <v>15</v>
      </c>
      <c r="O14" s="20">
        <v>8</v>
      </c>
      <c r="P14" s="21">
        <f>SUM(D14:F14)</f>
        <v>45</v>
      </c>
      <c r="Q14" s="21">
        <v>0</v>
      </c>
      <c r="R14" s="22">
        <f t="shared" ref="R14:R19" si="0">SUM(G14:I14)</f>
        <v>45</v>
      </c>
      <c r="S14" s="22">
        <v>0</v>
      </c>
      <c r="T14" s="23">
        <f t="shared" ref="T14:T19" si="1">SUM(J14:L14)</f>
        <v>45</v>
      </c>
      <c r="U14" s="23">
        <v>0</v>
      </c>
      <c r="V14" s="24">
        <f t="shared" ref="V14:V19" si="2">SUM(M14:O14)</f>
        <v>38</v>
      </c>
      <c r="W14" s="24">
        <v>0</v>
      </c>
      <c r="X14" s="41">
        <f t="shared" ref="X14:Y19" si="3">P14+R14+T14+V14</f>
        <v>173</v>
      </c>
      <c r="Y14" s="41">
        <f t="shared" si="3"/>
        <v>0</v>
      </c>
      <c r="Z14" s="42">
        <f t="shared" ref="Z14:Z19" si="4">Y14/X14</f>
        <v>0</v>
      </c>
      <c r="AA14" s="41">
        <f t="shared" ref="AA14:AA19" si="5">IF(Y14&gt;X14,X14,Y14)</f>
        <v>0</v>
      </c>
      <c r="AB14" s="42" t="str">
        <f t="shared" ref="AB14:AB19" si="6">IF(IFERROR(SUM((Q14&gt;0),(S14&gt;0),(U14&gt;0),(W14&gt;0))/SUM((P14&gt;0),(R14&gt;0),(T14&gt;0),(V14&gt;0)),0)&gt;=51%,"SI","NO")</f>
        <v>NO</v>
      </c>
      <c r="AC14" s="68" t="s">
        <v>112</v>
      </c>
    </row>
    <row r="15" spans="1:29" ht="57" customHeight="1" x14ac:dyDescent="0.25">
      <c r="A15" s="32" t="s">
        <v>58</v>
      </c>
      <c r="B15" s="32" t="s">
        <v>77</v>
      </c>
      <c r="C15" s="32" t="s">
        <v>59</v>
      </c>
      <c r="D15" s="16"/>
      <c r="E15" s="16">
        <v>2</v>
      </c>
      <c r="F15" s="16">
        <v>3</v>
      </c>
      <c r="G15" s="18"/>
      <c r="H15" s="18"/>
      <c r="I15" s="18">
        <v>2</v>
      </c>
      <c r="J15" s="19"/>
      <c r="K15" s="19"/>
      <c r="L15" s="19">
        <v>2</v>
      </c>
      <c r="M15" s="20">
        <v>4</v>
      </c>
      <c r="N15" s="20">
        <v>3</v>
      </c>
      <c r="O15" s="20"/>
      <c r="P15" s="21">
        <f>SUM(D15:F15)</f>
        <v>5</v>
      </c>
      <c r="Q15" s="21">
        <v>0</v>
      </c>
      <c r="R15" s="22">
        <f t="shared" si="0"/>
        <v>2</v>
      </c>
      <c r="S15" s="22">
        <v>0</v>
      </c>
      <c r="T15" s="23">
        <f t="shared" si="1"/>
        <v>2</v>
      </c>
      <c r="U15" s="23">
        <v>0</v>
      </c>
      <c r="V15" s="24">
        <f t="shared" si="2"/>
        <v>7</v>
      </c>
      <c r="W15" s="24">
        <v>0</v>
      </c>
      <c r="X15" s="41">
        <f t="shared" si="3"/>
        <v>16</v>
      </c>
      <c r="Y15" s="41">
        <f t="shared" si="3"/>
        <v>0</v>
      </c>
      <c r="Z15" s="42">
        <f t="shared" si="4"/>
        <v>0</v>
      </c>
      <c r="AA15" s="41">
        <f t="shared" si="5"/>
        <v>0</v>
      </c>
      <c r="AB15" s="42" t="str">
        <f t="shared" si="6"/>
        <v>NO</v>
      </c>
      <c r="AC15" s="68" t="s">
        <v>112</v>
      </c>
    </row>
    <row r="16" spans="1:29" ht="57.75" customHeight="1" x14ac:dyDescent="0.25">
      <c r="A16" s="32" t="s">
        <v>71</v>
      </c>
      <c r="B16" s="32" t="s">
        <v>60</v>
      </c>
      <c r="C16" s="32" t="s">
        <v>80</v>
      </c>
      <c r="D16" s="16">
        <v>4</v>
      </c>
      <c r="E16" s="16">
        <v>4</v>
      </c>
      <c r="F16" s="16">
        <v>4</v>
      </c>
      <c r="G16" s="18">
        <v>4</v>
      </c>
      <c r="H16" s="18">
        <v>4</v>
      </c>
      <c r="I16" s="18">
        <v>4</v>
      </c>
      <c r="J16" s="19">
        <v>4</v>
      </c>
      <c r="K16" s="19">
        <v>4</v>
      </c>
      <c r="L16" s="19">
        <v>4</v>
      </c>
      <c r="M16" s="20">
        <v>4</v>
      </c>
      <c r="N16" s="20">
        <v>4</v>
      </c>
      <c r="O16" s="20">
        <v>2</v>
      </c>
      <c r="P16" s="21">
        <f t="shared" ref="P16:P19" si="7">SUM(D16:F16)</f>
        <v>12</v>
      </c>
      <c r="Q16" s="21">
        <v>0</v>
      </c>
      <c r="R16" s="22">
        <f t="shared" si="0"/>
        <v>12</v>
      </c>
      <c r="S16" s="22">
        <v>0</v>
      </c>
      <c r="T16" s="23">
        <f t="shared" si="1"/>
        <v>12</v>
      </c>
      <c r="U16" s="23">
        <v>0</v>
      </c>
      <c r="V16" s="24">
        <f t="shared" si="2"/>
        <v>10</v>
      </c>
      <c r="W16" s="24">
        <v>0</v>
      </c>
      <c r="X16" s="41">
        <f t="shared" si="3"/>
        <v>46</v>
      </c>
      <c r="Y16" s="41">
        <f t="shared" si="3"/>
        <v>0</v>
      </c>
      <c r="Z16" s="42">
        <f t="shared" si="4"/>
        <v>0</v>
      </c>
      <c r="AA16" s="41">
        <f t="shared" si="5"/>
        <v>0</v>
      </c>
      <c r="AB16" s="42" t="str">
        <f t="shared" si="6"/>
        <v>NO</v>
      </c>
      <c r="AC16" s="68" t="s">
        <v>112</v>
      </c>
    </row>
    <row r="17" spans="1:29" ht="57.75" customHeight="1" x14ac:dyDescent="0.25">
      <c r="A17" s="32" t="s">
        <v>72</v>
      </c>
      <c r="B17" s="32" t="s">
        <v>60</v>
      </c>
      <c r="C17" s="32" t="s">
        <v>80</v>
      </c>
      <c r="D17" s="16">
        <v>4</v>
      </c>
      <c r="E17" s="16">
        <v>4</v>
      </c>
      <c r="F17" s="16">
        <v>4</v>
      </c>
      <c r="G17" s="18">
        <v>4</v>
      </c>
      <c r="H17" s="18">
        <v>4</v>
      </c>
      <c r="I17" s="18">
        <v>4</v>
      </c>
      <c r="J17" s="19">
        <v>4</v>
      </c>
      <c r="K17" s="19">
        <v>4</v>
      </c>
      <c r="L17" s="19">
        <v>4</v>
      </c>
      <c r="M17" s="20">
        <v>4</v>
      </c>
      <c r="N17" s="20">
        <v>4</v>
      </c>
      <c r="O17" s="20">
        <v>2</v>
      </c>
      <c r="P17" s="21">
        <f t="shared" si="7"/>
        <v>12</v>
      </c>
      <c r="Q17" s="21">
        <v>0</v>
      </c>
      <c r="R17" s="22">
        <f t="shared" si="0"/>
        <v>12</v>
      </c>
      <c r="S17" s="22">
        <v>0</v>
      </c>
      <c r="T17" s="23">
        <f t="shared" si="1"/>
        <v>12</v>
      </c>
      <c r="U17" s="23">
        <v>0</v>
      </c>
      <c r="V17" s="24">
        <f t="shared" si="2"/>
        <v>10</v>
      </c>
      <c r="W17" s="24">
        <v>0</v>
      </c>
      <c r="X17" s="41">
        <f t="shared" si="3"/>
        <v>46</v>
      </c>
      <c r="Y17" s="41">
        <f t="shared" si="3"/>
        <v>0</v>
      </c>
      <c r="Z17" s="42">
        <f t="shared" si="4"/>
        <v>0</v>
      </c>
      <c r="AA17" s="41">
        <f t="shared" si="5"/>
        <v>0</v>
      </c>
      <c r="AB17" s="42" t="str">
        <f t="shared" si="6"/>
        <v>NO</v>
      </c>
      <c r="AC17" s="68" t="s">
        <v>112</v>
      </c>
    </row>
    <row r="18" spans="1:29" ht="57.75" customHeight="1" x14ac:dyDescent="0.25">
      <c r="A18" s="32" t="s">
        <v>73</v>
      </c>
      <c r="B18" s="32" t="s">
        <v>74</v>
      </c>
      <c r="C18" s="32" t="s">
        <v>81</v>
      </c>
      <c r="D18" s="16">
        <v>1</v>
      </c>
      <c r="E18" s="16">
        <v>1</v>
      </c>
      <c r="F18" s="16">
        <v>1</v>
      </c>
      <c r="G18" s="18">
        <v>1</v>
      </c>
      <c r="H18" s="18">
        <v>1</v>
      </c>
      <c r="I18" s="18">
        <v>1</v>
      </c>
      <c r="J18" s="19">
        <v>1</v>
      </c>
      <c r="K18" s="19">
        <v>1</v>
      </c>
      <c r="L18" s="19">
        <v>1</v>
      </c>
      <c r="M18" s="20">
        <v>1</v>
      </c>
      <c r="N18" s="20">
        <v>1</v>
      </c>
      <c r="O18" s="20">
        <v>1</v>
      </c>
      <c r="P18" s="21">
        <f t="shared" si="7"/>
        <v>3</v>
      </c>
      <c r="Q18" s="21">
        <v>0</v>
      </c>
      <c r="R18" s="22">
        <f t="shared" si="0"/>
        <v>3</v>
      </c>
      <c r="S18" s="22">
        <v>0</v>
      </c>
      <c r="T18" s="23">
        <f t="shared" si="1"/>
        <v>3</v>
      </c>
      <c r="U18" s="23">
        <v>0</v>
      </c>
      <c r="V18" s="24">
        <f t="shared" si="2"/>
        <v>3</v>
      </c>
      <c r="W18" s="24">
        <v>0</v>
      </c>
      <c r="X18" s="41">
        <f t="shared" si="3"/>
        <v>12</v>
      </c>
      <c r="Y18" s="41">
        <f t="shared" si="3"/>
        <v>0</v>
      </c>
      <c r="Z18" s="42">
        <f t="shared" si="4"/>
        <v>0</v>
      </c>
      <c r="AA18" s="41">
        <f t="shared" si="5"/>
        <v>0</v>
      </c>
      <c r="AB18" s="42" t="str">
        <f t="shared" si="6"/>
        <v>NO</v>
      </c>
      <c r="AC18" s="68" t="s">
        <v>111</v>
      </c>
    </row>
    <row r="19" spans="1:29" ht="57.75" customHeight="1" x14ac:dyDescent="0.25">
      <c r="A19" s="32" t="s">
        <v>75</v>
      </c>
      <c r="B19" s="32" t="s">
        <v>76</v>
      </c>
      <c r="C19" s="32" t="s">
        <v>81</v>
      </c>
      <c r="D19" s="16"/>
      <c r="E19" s="16"/>
      <c r="F19" s="16">
        <v>1</v>
      </c>
      <c r="G19" s="18"/>
      <c r="H19" s="18"/>
      <c r="I19" s="18">
        <v>1</v>
      </c>
      <c r="J19" s="19"/>
      <c r="K19" s="19"/>
      <c r="L19" s="19">
        <v>1</v>
      </c>
      <c r="M19" s="20"/>
      <c r="N19" s="20"/>
      <c r="O19" s="20">
        <v>1</v>
      </c>
      <c r="P19" s="21">
        <f t="shared" si="7"/>
        <v>1</v>
      </c>
      <c r="Q19" s="21">
        <v>0</v>
      </c>
      <c r="R19" s="22">
        <f t="shared" si="0"/>
        <v>1</v>
      </c>
      <c r="S19" s="22">
        <v>0</v>
      </c>
      <c r="T19" s="23">
        <f t="shared" si="1"/>
        <v>1</v>
      </c>
      <c r="U19" s="23">
        <v>0</v>
      </c>
      <c r="V19" s="24">
        <f t="shared" si="2"/>
        <v>1</v>
      </c>
      <c r="W19" s="24">
        <v>0</v>
      </c>
      <c r="X19" s="41">
        <f t="shared" si="3"/>
        <v>4</v>
      </c>
      <c r="Y19" s="41">
        <f t="shared" si="3"/>
        <v>0</v>
      </c>
      <c r="Z19" s="42">
        <f t="shared" si="4"/>
        <v>0</v>
      </c>
      <c r="AA19" s="41">
        <f t="shared" si="5"/>
        <v>0</v>
      </c>
      <c r="AB19" s="42" t="str">
        <f t="shared" si="6"/>
        <v>NO</v>
      </c>
      <c r="AC19" s="68" t="s">
        <v>111</v>
      </c>
    </row>
    <row r="20" spans="1:29" ht="30" customHeight="1" x14ac:dyDescent="0.25">
      <c r="A20" s="73" t="s">
        <v>32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5"/>
    </row>
    <row r="21" spans="1:29" ht="57.75" customHeight="1" x14ac:dyDescent="0.25">
      <c r="A21" s="32" t="s">
        <v>70</v>
      </c>
      <c r="B21" s="32" t="s">
        <v>62</v>
      </c>
      <c r="C21" s="32" t="s">
        <v>63</v>
      </c>
      <c r="D21" s="16">
        <v>2</v>
      </c>
      <c r="E21" s="16">
        <v>2</v>
      </c>
      <c r="F21" s="16">
        <v>2</v>
      </c>
      <c r="G21" s="25">
        <v>2</v>
      </c>
      <c r="H21" s="25">
        <v>2</v>
      </c>
      <c r="I21" s="25">
        <v>2</v>
      </c>
      <c r="J21" s="26">
        <v>2</v>
      </c>
      <c r="K21" s="26">
        <v>2</v>
      </c>
      <c r="L21" s="26">
        <v>2</v>
      </c>
      <c r="M21" s="27">
        <v>2</v>
      </c>
      <c r="N21" s="27">
        <v>2</v>
      </c>
      <c r="O21" s="27">
        <v>2</v>
      </c>
      <c r="P21" s="21">
        <f>SUM(D21:F21)</f>
        <v>6</v>
      </c>
      <c r="Q21" s="21">
        <v>0</v>
      </c>
      <c r="R21" s="22">
        <f>SUM(G21:I21)</f>
        <v>6</v>
      </c>
      <c r="S21" s="22">
        <v>0</v>
      </c>
      <c r="T21" s="23">
        <f>SUM(J21:L21)</f>
        <v>6</v>
      </c>
      <c r="U21" s="23">
        <v>0</v>
      </c>
      <c r="V21" s="24">
        <f>SUM(M21:O21)</f>
        <v>6</v>
      </c>
      <c r="W21" s="24">
        <v>0</v>
      </c>
      <c r="X21" s="41">
        <f t="shared" ref="X21:Y24" si="8">P21+R21+T21+V21</f>
        <v>24</v>
      </c>
      <c r="Y21" s="41">
        <f t="shared" si="8"/>
        <v>0</v>
      </c>
      <c r="Z21" s="42">
        <f>Y21/X21</f>
        <v>0</v>
      </c>
      <c r="AA21" s="41">
        <f>IF(Y21&gt;X21,X21,Y21)</f>
        <v>0</v>
      </c>
      <c r="AB21" s="42" t="str">
        <f>IF(IFERROR(SUM((Q21&gt;0),(S21&gt;0),(U21&gt;0),(W21&gt;0))/SUM((P21&gt;0),(R21&gt;0),(T21&gt;0),(V21&gt;0)),0)&gt;=51%,"SI","NO")</f>
        <v>NO</v>
      </c>
      <c r="AC21" s="68" t="s">
        <v>111</v>
      </c>
    </row>
    <row r="22" spans="1:29" ht="57" customHeight="1" x14ac:dyDescent="0.25">
      <c r="A22" s="32" t="s">
        <v>61</v>
      </c>
      <c r="B22" s="32" t="s">
        <v>64</v>
      </c>
      <c r="C22" s="32" t="s">
        <v>63</v>
      </c>
      <c r="D22" s="16"/>
      <c r="E22" s="16"/>
      <c r="F22" s="16">
        <v>1</v>
      </c>
      <c r="G22" s="25"/>
      <c r="H22" s="25"/>
      <c r="I22" s="25">
        <v>1</v>
      </c>
      <c r="J22" s="26"/>
      <c r="K22" s="26"/>
      <c r="L22" s="26">
        <v>1</v>
      </c>
      <c r="M22" s="27"/>
      <c r="N22" s="27"/>
      <c r="O22" s="27">
        <v>1</v>
      </c>
      <c r="P22" s="21">
        <f>SUM(D22:F22)</f>
        <v>1</v>
      </c>
      <c r="Q22" s="21">
        <v>0</v>
      </c>
      <c r="R22" s="22">
        <f>SUM(G22:I22)</f>
        <v>1</v>
      </c>
      <c r="S22" s="22">
        <v>0</v>
      </c>
      <c r="T22" s="23">
        <f>SUM(J22:L22)</f>
        <v>1</v>
      </c>
      <c r="U22" s="23">
        <v>0</v>
      </c>
      <c r="V22" s="24">
        <f>SUM(M22:O22)</f>
        <v>1</v>
      </c>
      <c r="W22" s="24">
        <v>0</v>
      </c>
      <c r="X22" s="41">
        <f t="shared" si="8"/>
        <v>4</v>
      </c>
      <c r="Y22" s="41">
        <f t="shared" si="8"/>
        <v>0</v>
      </c>
      <c r="Z22" s="42">
        <f>Y22/X22</f>
        <v>0</v>
      </c>
      <c r="AA22" s="41">
        <f>IF(Y22&gt;X22,X22,Y22)</f>
        <v>0</v>
      </c>
      <c r="AB22" s="42" t="str">
        <f>IF(IFERROR(SUM((Q22&gt;0),(S22&gt;0),(U22&gt;0),(W22&gt;0))/SUM((P22&gt;0),(R22&gt;0),(T22&gt;0),(V22&gt;0)),0)&gt;=51%,"SI","NO")</f>
        <v>NO</v>
      </c>
      <c r="AC22" s="68" t="s">
        <v>111</v>
      </c>
    </row>
    <row r="23" spans="1:29" ht="57" customHeight="1" x14ac:dyDescent="0.25">
      <c r="A23" s="32" t="s">
        <v>67</v>
      </c>
      <c r="B23" s="32" t="s">
        <v>68</v>
      </c>
      <c r="C23" s="32" t="s">
        <v>69</v>
      </c>
      <c r="D23" s="16"/>
      <c r="E23" s="16"/>
      <c r="F23" s="16">
        <v>1</v>
      </c>
      <c r="G23" s="25"/>
      <c r="H23" s="25"/>
      <c r="I23" s="25">
        <v>1</v>
      </c>
      <c r="J23" s="26"/>
      <c r="K23" s="26"/>
      <c r="L23" s="26">
        <v>1</v>
      </c>
      <c r="M23" s="27"/>
      <c r="N23" s="27"/>
      <c r="O23" s="27">
        <v>1</v>
      </c>
      <c r="P23" s="21">
        <f>SUM(D23:F23)</f>
        <v>1</v>
      </c>
      <c r="Q23" s="21">
        <v>0</v>
      </c>
      <c r="R23" s="22">
        <f>SUM(G23:I23)</f>
        <v>1</v>
      </c>
      <c r="S23" s="22">
        <v>0</v>
      </c>
      <c r="T23" s="23">
        <f>SUM(J23:L23)</f>
        <v>1</v>
      </c>
      <c r="U23" s="23">
        <v>0</v>
      </c>
      <c r="V23" s="24">
        <f>SUM(M23:O23)</f>
        <v>1</v>
      </c>
      <c r="W23" s="24">
        <v>0</v>
      </c>
      <c r="X23" s="41">
        <f t="shared" si="8"/>
        <v>4</v>
      </c>
      <c r="Y23" s="41">
        <f t="shared" si="8"/>
        <v>0</v>
      </c>
      <c r="Z23" s="42">
        <f>Y23/X23</f>
        <v>0</v>
      </c>
      <c r="AA23" s="41">
        <f>IF(Y23&gt;X23,X23,Y23)</f>
        <v>0</v>
      </c>
      <c r="AB23" s="42" t="str">
        <f>IF(IFERROR(SUM((Q23&gt;0),(S23&gt;0),(U23&gt;0),(W23&gt;0))/SUM((P23&gt;0),(R23&gt;0),(T23&gt;0),(V23&gt;0)),0)&gt;=51%,"SI","NO")</f>
        <v>NO</v>
      </c>
      <c r="AC23" s="68" t="s">
        <v>111</v>
      </c>
    </row>
    <row r="24" spans="1:29" ht="57" customHeight="1" x14ac:dyDescent="0.25">
      <c r="A24" s="32" t="s">
        <v>65</v>
      </c>
      <c r="B24" s="32" t="s">
        <v>66</v>
      </c>
      <c r="C24" s="32" t="s">
        <v>63</v>
      </c>
      <c r="D24" s="16"/>
      <c r="E24" s="16"/>
      <c r="F24" s="16"/>
      <c r="G24" s="25"/>
      <c r="H24" s="25"/>
      <c r="I24" s="25"/>
      <c r="J24" s="26"/>
      <c r="K24" s="26">
        <v>1</v>
      </c>
      <c r="L24" s="26"/>
      <c r="M24" s="27"/>
      <c r="N24" s="27"/>
      <c r="O24" s="27"/>
      <c r="P24" s="21">
        <f>SUM(D24:F24)</f>
        <v>0</v>
      </c>
      <c r="Q24" s="21">
        <v>0</v>
      </c>
      <c r="R24" s="22">
        <f>SUM(G24:I24)</f>
        <v>0</v>
      </c>
      <c r="S24" s="22">
        <v>0</v>
      </c>
      <c r="T24" s="23">
        <f>SUM(J24:L24)</f>
        <v>1</v>
      </c>
      <c r="U24" s="23">
        <v>0</v>
      </c>
      <c r="V24" s="24">
        <f>SUM(M24:O24)</f>
        <v>0</v>
      </c>
      <c r="W24" s="24">
        <v>0</v>
      </c>
      <c r="X24" s="41">
        <f t="shared" si="8"/>
        <v>1</v>
      </c>
      <c r="Y24" s="41">
        <f t="shared" si="8"/>
        <v>0</v>
      </c>
      <c r="Z24" s="42">
        <f>Y24/X24</f>
        <v>0</v>
      </c>
      <c r="AA24" s="41">
        <f>IF(Y24&gt;X24,X24,Y24)</f>
        <v>0</v>
      </c>
      <c r="AB24" s="42" t="str">
        <f>IF(IFERROR(SUM((Q24&gt;0),(S24&gt;0),(U24&gt;0),(W24&gt;0))/SUM((P24&gt;0),(R24&gt;0),(T24&gt;0),(V24&gt;0)),0)&gt;=51%,"SI","NO")</f>
        <v>NO</v>
      </c>
      <c r="AC24" s="68" t="s">
        <v>111</v>
      </c>
    </row>
    <row r="25" spans="1:29" ht="30" customHeight="1" x14ac:dyDescent="0.25">
      <c r="A25" s="73" t="s">
        <v>33</v>
      </c>
      <c r="B25" s="74"/>
      <c r="C25" s="75"/>
      <c r="D25" s="13">
        <f>SUM(D12:D24)</f>
        <v>27</v>
      </c>
      <c r="E25" s="13">
        <f t="shared" ref="E25:X25" si="9">SUM(E12:E24)</f>
        <v>28</v>
      </c>
      <c r="F25" s="13">
        <f t="shared" si="9"/>
        <v>32</v>
      </c>
      <c r="G25" s="13">
        <f t="shared" si="9"/>
        <v>26</v>
      </c>
      <c r="H25" s="13">
        <f t="shared" si="9"/>
        <v>26</v>
      </c>
      <c r="I25" s="13">
        <f t="shared" si="9"/>
        <v>31</v>
      </c>
      <c r="J25" s="13">
        <f t="shared" si="9"/>
        <v>26</v>
      </c>
      <c r="K25" s="13">
        <f t="shared" si="9"/>
        <v>27</v>
      </c>
      <c r="L25" s="13">
        <f t="shared" si="9"/>
        <v>31</v>
      </c>
      <c r="M25" s="13">
        <f t="shared" si="9"/>
        <v>30</v>
      </c>
      <c r="N25" s="13">
        <f t="shared" si="9"/>
        <v>29</v>
      </c>
      <c r="O25" s="13">
        <f t="shared" si="9"/>
        <v>18</v>
      </c>
      <c r="P25" s="13">
        <f t="shared" si="9"/>
        <v>87</v>
      </c>
      <c r="Q25" s="13">
        <f t="shared" si="9"/>
        <v>0</v>
      </c>
      <c r="R25" s="13">
        <f t="shared" si="9"/>
        <v>83</v>
      </c>
      <c r="S25" s="13">
        <f t="shared" si="9"/>
        <v>0</v>
      </c>
      <c r="T25" s="13">
        <f t="shared" si="9"/>
        <v>84</v>
      </c>
      <c r="U25" s="13">
        <f t="shared" si="9"/>
        <v>0</v>
      </c>
      <c r="V25" s="13">
        <f t="shared" si="9"/>
        <v>77</v>
      </c>
      <c r="W25" s="13">
        <f t="shared" si="9"/>
        <v>0</v>
      </c>
      <c r="X25" s="13">
        <f t="shared" si="9"/>
        <v>331</v>
      </c>
      <c r="Y25" s="13">
        <f>SUM(Y12:Y24)</f>
        <v>0</v>
      </c>
      <c r="Z25" s="44">
        <f>AVERAGE(Z12:Z24)</f>
        <v>0</v>
      </c>
      <c r="AA25" s="44">
        <f>SUM(AA12:AA24)/X25</f>
        <v>0</v>
      </c>
      <c r="AB25" s="43">
        <f>COUNTIFS(AB12:AB24,"SI")</f>
        <v>0</v>
      </c>
      <c r="AC25" s="43">
        <f>COUNTIFS(AC12:AC24,"SI")</f>
        <v>7</v>
      </c>
    </row>
    <row r="26" spans="1:29" ht="24.75" customHeight="1" x14ac:dyDescent="0.4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7"/>
      <c r="AB26" s="8"/>
    </row>
    <row r="27" spans="1:29" ht="24.75" customHeight="1" x14ac:dyDescent="0.45">
      <c r="A27" s="7"/>
      <c r="B27" s="28" t="s">
        <v>34</v>
      </c>
      <c r="C27" s="34"/>
      <c r="D27" s="34"/>
      <c r="E27" s="71" t="s">
        <v>35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 t="s">
        <v>36</v>
      </c>
      <c r="R27" s="71"/>
      <c r="S27" s="71"/>
      <c r="T27" s="71"/>
      <c r="U27" s="71"/>
      <c r="V27" s="4"/>
      <c r="W27" s="76" t="s">
        <v>37</v>
      </c>
      <c r="X27" s="76"/>
      <c r="Y27" s="76"/>
      <c r="Z27" s="76"/>
      <c r="AA27" s="76"/>
      <c r="AB27" s="8"/>
    </row>
    <row r="28" spans="1:29" ht="26.25" customHeight="1" x14ac:dyDescent="0.45">
      <c r="A28" s="7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4"/>
      <c r="Q28" s="4"/>
      <c r="R28" s="4"/>
      <c r="S28" s="4"/>
      <c r="T28" s="35"/>
      <c r="U28" s="33"/>
      <c r="V28" s="4"/>
      <c r="W28" s="4"/>
      <c r="X28" s="4"/>
      <c r="Y28" s="4"/>
      <c r="Z28" s="36"/>
      <c r="AA28" s="36"/>
    </row>
    <row r="29" spans="1:29" ht="15.75" customHeight="1" x14ac:dyDescent="0.45">
      <c r="A29" s="7"/>
      <c r="B29" s="37" t="s">
        <v>49</v>
      </c>
      <c r="C29" s="34"/>
      <c r="D29" s="34"/>
      <c r="E29" s="79" t="s">
        <v>38</v>
      </c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4"/>
      <c r="R29" s="76" t="s">
        <v>39</v>
      </c>
      <c r="S29" s="76"/>
      <c r="T29" s="76"/>
      <c r="U29" s="33"/>
      <c r="V29" s="4"/>
      <c r="W29" s="71" t="s">
        <v>40</v>
      </c>
      <c r="X29" s="71"/>
      <c r="Y29" s="71"/>
      <c r="Z29" s="71"/>
      <c r="AA29" s="71"/>
    </row>
    <row r="30" spans="1:29" ht="21" customHeight="1" x14ac:dyDescent="0.4">
      <c r="A30" s="7"/>
      <c r="B30" s="38" t="s">
        <v>78</v>
      </c>
      <c r="C30" s="39"/>
      <c r="D30" s="39"/>
      <c r="E30" s="78" t="s">
        <v>41</v>
      </c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2" t="s">
        <v>42</v>
      </c>
      <c r="R30" s="72"/>
      <c r="S30" s="72"/>
      <c r="T30" s="72"/>
      <c r="U30" s="72"/>
      <c r="V30" s="2"/>
      <c r="W30" s="72" t="s">
        <v>43</v>
      </c>
      <c r="X30" s="72"/>
      <c r="Y30" s="72"/>
      <c r="Z30" s="72"/>
      <c r="AA30" s="72"/>
    </row>
    <row r="31" spans="1:29" ht="21.75" customHeight="1" x14ac:dyDescent="0.4">
      <c r="A31" s="7"/>
      <c r="B31" s="38" t="s">
        <v>79</v>
      </c>
      <c r="C31" s="39"/>
      <c r="D31" s="39"/>
      <c r="E31" s="77" t="s">
        <v>48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2" t="s">
        <v>44</v>
      </c>
      <c r="R31" s="72"/>
      <c r="S31" s="72"/>
      <c r="T31" s="72"/>
      <c r="U31" s="72"/>
      <c r="V31" s="2"/>
      <c r="W31" s="72" t="s">
        <v>45</v>
      </c>
      <c r="X31" s="72"/>
      <c r="Y31" s="72"/>
      <c r="Z31" s="72"/>
      <c r="AA31" s="72"/>
    </row>
    <row r="32" spans="1:29" ht="15.75" customHeight="1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9"/>
      <c r="Q32" s="9"/>
      <c r="R32" s="9"/>
      <c r="S32" s="9"/>
      <c r="T32" s="9"/>
      <c r="U32" s="10"/>
      <c r="V32" s="9"/>
      <c r="W32" s="11"/>
      <c r="X32" s="11"/>
      <c r="Y32" s="11"/>
      <c r="Z32" s="11"/>
      <c r="AA32" s="11"/>
    </row>
    <row r="33" spans="21:21" ht="15.75" customHeight="1" x14ac:dyDescent="0.25">
      <c r="U33" s="12"/>
    </row>
    <row r="34" spans="21:21" ht="15.75" customHeight="1" x14ac:dyDescent="0.25">
      <c r="U34" s="12"/>
    </row>
    <row r="35" spans="21:21" ht="15.75" customHeight="1" x14ac:dyDescent="0.25">
      <c r="U35" s="12"/>
    </row>
    <row r="36" spans="21:21" ht="15.75" customHeight="1" x14ac:dyDescent="0.25">
      <c r="U36" s="12"/>
    </row>
    <row r="37" spans="21:21" ht="15.75" customHeight="1" x14ac:dyDescent="0.25">
      <c r="U37" s="12"/>
    </row>
    <row r="38" spans="21:21" ht="15.75" customHeight="1" x14ac:dyDescent="0.25">
      <c r="U38" s="12"/>
    </row>
    <row r="39" spans="21:21" ht="15.75" customHeight="1" x14ac:dyDescent="0.25">
      <c r="U39" s="12"/>
    </row>
    <row r="40" spans="21:21" ht="15.75" customHeight="1" x14ac:dyDescent="0.25">
      <c r="U40" s="12"/>
    </row>
    <row r="41" spans="21:21" ht="15.75" customHeight="1" x14ac:dyDescent="0.25">
      <c r="U41" s="12"/>
    </row>
    <row r="42" spans="21:21" ht="15.75" customHeight="1" x14ac:dyDescent="0.25">
      <c r="U42" s="12"/>
    </row>
    <row r="43" spans="21:21" ht="15.75" customHeight="1" x14ac:dyDescent="0.25">
      <c r="U43" s="12"/>
    </row>
    <row r="44" spans="21:21" ht="15.75" customHeight="1" x14ac:dyDescent="0.25">
      <c r="U44" s="12"/>
    </row>
    <row r="45" spans="21:21" ht="15.75" customHeight="1" x14ac:dyDescent="0.25">
      <c r="U45" s="12"/>
    </row>
    <row r="46" spans="21:21" ht="15.75" customHeight="1" x14ac:dyDescent="0.25">
      <c r="U46" s="12"/>
    </row>
    <row r="47" spans="21:21" ht="15.75" customHeight="1" x14ac:dyDescent="0.25">
      <c r="U47" s="12"/>
    </row>
    <row r="48" spans="21:21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</sheetData>
  <mergeCells count="39">
    <mergeCell ref="A10:O10"/>
    <mergeCell ref="C6:Q6"/>
    <mergeCell ref="A1:AB1"/>
    <mergeCell ref="A3:AB3"/>
    <mergeCell ref="A4:AB4"/>
    <mergeCell ref="A5:B5"/>
    <mergeCell ref="C5:P5"/>
    <mergeCell ref="E29:P29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C9:AC10"/>
    <mergeCell ref="Y9:Y10"/>
    <mergeCell ref="W29:AA29"/>
    <mergeCell ref="W30:AA30"/>
    <mergeCell ref="W31:AA31"/>
    <mergeCell ref="A13:AB13"/>
    <mergeCell ref="A20:AB20"/>
    <mergeCell ref="A25:C25"/>
    <mergeCell ref="E27:P27"/>
    <mergeCell ref="Q27:U27"/>
    <mergeCell ref="W27:AA27"/>
    <mergeCell ref="R29:T29"/>
    <mergeCell ref="Q30:U30"/>
    <mergeCell ref="Q31:U31"/>
    <mergeCell ref="E31:P31"/>
    <mergeCell ref="E30:P30"/>
  </mergeCells>
  <phoneticPr fontId="16" type="noConversion"/>
  <pageMargins left="0.79166666666666663" right="0.23622047244094491" top="0.59375" bottom="3.937007874015748E-2" header="0" footer="0"/>
  <pageSetup scale="37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1E8D-DCCC-429A-B1A8-AFBEF2318023}">
  <sheetPr>
    <tabColor rgb="FFFF0000"/>
  </sheetPr>
  <dimension ref="B1:D17"/>
  <sheetViews>
    <sheetView workbookViewId="0">
      <pane ySplit="5" topLeftCell="A9" activePane="bottomLeft" state="frozen"/>
      <selection pane="bottomLeft" activeCell="B9" sqref="B9"/>
    </sheetView>
  </sheetViews>
  <sheetFormatPr baseColWidth="10" defaultRowHeight="15" x14ac:dyDescent="0.25"/>
  <cols>
    <col min="1" max="1" width="4" style="48" customWidth="1"/>
    <col min="2" max="2" width="37.140625" style="45" customWidth="1"/>
    <col min="3" max="3" width="49.140625" style="46" customWidth="1"/>
    <col min="4" max="4" width="41.42578125" style="47" customWidth="1"/>
    <col min="5" max="5" width="45.85546875" style="48" customWidth="1"/>
    <col min="6" max="16384" width="11.42578125" style="48"/>
  </cols>
  <sheetData>
    <row r="1" spans="2:4" ht="6" customHeight="1" x14ac:dyDescent="0.25"/>
    <row r="2" spans="2:4" ht="24" customHeight="1" x14ac:dyDescent="0.25">
      <c r="B2" s="91" t="s">
        <v>86</v>
      </c>
      <c r="C2" s="92"/>
      <c r="D2" s="92"/>
    </row>
    <row r="3" spans="2:4" ht="24" customHeight="1" x14ac:dyDescent="0.25">
      <c r="B3" s="93" t="s">
        <v>87</v>
      </c>
      <c r="C3" s="93"/>
      <c r="D3" s="93"/>
    </row>
    <row r="4" spans="2:4" ht="5.25" customHeight="1" thickBot="1" x14ac:dyDescent="0.3"/>
    <row r="5" spans="2:4" s="52" customFormat="1" ht="22.5" customHeight="1" thickBot="1" x14ac:dyDescent="0.3">
      <c r="B5" s="49" t="s">
        <v>88</v>
      </c>
      <c r="C5" s="50" t="s">
        <v>89</v>
      </c>
      <c r="D5" s="51" t="s">
        <v>90</v>
      </c>
    </row>
    <row r="6" spans="2:4" ht="45" x14ac:dyDescent="0.25">
      <c r="B6" s="53" t="s">
        <v>5</v>
      </c>
      <c r="C6" s="54" t="s">
        <v>91</v>
      </c>
      <c r="D6" s="55" t="s">
        <v>92</v>
      </c>
    </row>
    <row r="7" spans="2:4" ht="60" x14ac:dyDescent="0.25">
      <c r="B7" s="56" t="s">
        <v>6</v>
      </c>
      <c r="C7" s="57" t="s">
        <v>93</v>
      </c>
      <c r="D7" s="58" t="s">
        <v>92</v>
      </c>
    </row>
    <row r="8" spans="2:4" ht="45" x14ac:dyDescent="0.25">
      <c r="B8" s="56" t="s">
        <v>7</v>
      </c>
      <c r="C8" s="57" t="s">
        <v>94</v>
      </c>
      <c r="D8" s="58" t="s">
        <v>92</v>
      </c>
    </row>
    <row r="9" spans="2:4" ht="45" x14ac:dyDescent="0.25">
      <c r="B9" s="56" t="s">
        <v>8</v>
      </c>
      <c r="C9" s="57" t="s">
        <v>95</v>
      </c>
      <c r="D9" s="58" t="s">
        <v>92</v>
      </c>
    </row>
    <row r="10" spans="2:4" ht="30" x14ac:dyDescent="0.25">
      <c r="B10" s="56" t="s">
        <v>9</v>
      </c>
      <c r="C10" s="57" t="s">
        <v>96</v>
      </c>
      <c r="D10" s="59" t="s">
        <v>97</v>
      </c>
    </row>
    <row r="11" spans="2:4" ht="25.5" x14ac:dyDescent="0.25">
      <c r="B11" s="60" t="s">
        <v>28</v>
      </c>
      <c r="C11" s="57" t="s">
        <v>98</v>
      </c>
      <c r="D11" s="61" t="s">
        <v>99</v>
      </c>
    </row>
    <row r="12" spans="2:4" ht="38.25" x14ac:dyDescent="0.25">
      <c r="B12" s="60" t="s">
        <v>29</v>
      </c>
      <c r="C12" s="57" t="s">
        <v>100</v>
      </c>
      <c r="D12" s="62" t="s">
        <v>101</v>
      </c>
    </row>
    <row r="13" spans="2:4" ht="25.5" x14ac:dyDescent="0.25">
      <c r="B13" s="56" t="s">
        <v>27</v>
      </c>
      <c r="C13" s="57" t="s">
        <v>102</v>
      </c>
      <c r="D13" s="61" t="s">
        <v>99</v>
      </c>
    </row>
    <row r="14" spans="2:4" ht="38.25" x14ac:dyDescent="0.25">
      <c r="B14" s="56" t="s">
        <v>82</v>
      </c>
      <c r="C14" s="57" t="s">
        <v>103</v>
      </c>
      <c r="D14" s="61" t="s">
        <v>104</v>
      </c>
    </row>
    <row r="15" spans="2:4" ht="30" x14ac:dyDescent="0.25">
      <c r="B15" s="56" t="s">
        <v>83</v>
      </c>
      <c r="C15" s="57" t="s">
        <v>105</v>
      </c>
      <c r="D15" s="63" t="s">
        <v>106</v>
      </c>
    </row>
    <row r="16" spans="2:4" ht="25.5" x14ac:dyDescent="0.25">
      <c r="B16" s="56" t="s">
        <v>84</v>
      </c>
      <c r="C16" s="57" t="s">
        <v>107</v>
      </c>
      <c r="D16" s="63" t="s">
        <v>108</v>
      </c>
    </row>
    <row r="17" spans="2:4" ht="23.25" customHeight="1" thickBot="1" x14ac:dyDescent="0.3">
      <c r="B17" s="64" t="s">
        <v>85</v>
      </c>
      <c r="C17" s="65" t="s">
        <v>109</v>
      </c>
      <c r="D17" s="66" t="s">
        <v>108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2026-05-18T15:56:39Z</cp:lastPrinted>
  <dcterms:created xsi:type="dcterms:W3CDTF">2019-11-05T19:27:23Z</dcterms:created>
  <dcterms:modified xsi:type="dcterms:W3CDTF">2026-09-11T16:08:37Z</dcterms:modified>
</cp:coreProperties>
</file>