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9C022B65-B2AC-4EA3-A693-7C3ABE808E30}" xr6:coauthVersionLast="47" xr6:coauthVersionMax="47" xr10:uidLastSave="{00000000-0000-0000-0000-000000000000}"/>
  <bookViews>
    <workbookView xWindow="-120" yWindow="-120" windowWidth="19440" windowHeight="10320" xr2:uid="{3E8EAC5F-DC2D-499A-A5CC-441C045A4C5E}"/>
  </bookViews>
  <sheets>
    <sheet name="POA 2025" sheetId="1" r:id="rId1"/>
    <sheet name="INSTRUCTIVO" sheetId="2" r:id="rId2"/>
  </sheets>
  <definedNames>
    <definedName name="_xlnm.Print_Area" localSheetId="0">'POA 2025'!$A$1:$AB$53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5" i="1" l="1"/>
  <c r="V36" i="1"/>
  <c r="V37" i="1"/>
  <c r="V38" i="1"/>
  <c r="V39" i="1"/>
  <c r="V40" i="1"/>
  <c r="V41" i="1"/>
  <c r="V42" i="1"/>
  <c r="V43" i="1"/>
  <c r="V4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T36" i="1"/>
  <c r="T37" i="1"/>
  <c r="T38" i="1"/>
  <c r="T39" i="1"/>
  <c r="T40" i="1"/>
  <c r="T41" i="1"/>
  <c r="T42" i="1"/>
  <c r="T43" i="1"/>
  <c r="T4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R36" i="1"/>
  <c r="R37" i="1"/>
  <c r="R38" i="1"/>
  <c r="R39" i="1"/>
  <c r="R40" i="1"/>
  <c r="R41" i="1"/>
  <c r="R42" i="1"/>
  <c r="R43" i="1"/>
  <c r="R4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P14" i="1" l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2" i="1"/>
  <c r="AB43" i="1"/>
  <c r="Y43" i="1"/>
  <c r="Y44" i="1"/>
  <c r="Y42" i="1"/>
  <c r="Y36" i="1"/>
  <c r="Y37" i="1"/>
  <c r="Y38" i="1"/>
  <c r="X39" i="1"/>
  <c r="Y39" i="1"/>
  <c r="Y40" i="1"/>
  <c r="Y41" i="1"/>
  <c r="Y35" i="1"/>
  <c r="P44" i="1"/>
  <c r="X44" i="1" s="1"/>
  <c r="P43" i="1"/>
  <c r="X43" i="1" s="1"/>
  <c r="P42" i="1"/>
  <c r="AB42" i="1" s="1"/>
  <c r="P41" i="1"/>
  <c r="AB41" i="1" s="1"/>
  <c r="AB40" i="1"/>
  <c r="P40" i="1"/>
  <c r="X40" i="1" s="1"/>
  <c r="P39" i="1"/>
  <c r="AB39" i="1" s="1"/>
  <c r="P38" i="1"/>
  <c r="X38" i="1" s="1"/>
  <c r="Z38" i="1" s="1"/>
  <c r="P37" i="1"/>
  <c r="AB37" i="1" s="1"/>
  <c r="P36" i="1"/>
  <c r="X36" i="1" s="1"/>
  <c r="V35" i="1"/>
  <c r="T35" i="1"/>
  <c r="R35" i="1"/>
  <c r="P35" i="1"/>
  <c r="X35" i="1" s="1"/>
  <c r="W45" i="1"/>
  <c r="E45" i="1"/>
  <c r="F45" i="1"/>
  <c r="G45" i="1"/>
  <c r="H45" i="1"/>
  <c r="I45" i="1"/>
  <c r="J45" i="1"/>
  <c r="K45" i="1"/>
  <c r="L45" i="1"/>
  <c r="M45" i="1"/>
  <c r="N45" i="1"/>
  <c r="O45" i="1"/>
  <c r="S45" i="1"/>
  <c r="U45" i="1"/>
  <c r="AB38" i="1" l="1"/>
  <c r="X37" i="1"/>
  <c r="X42" i="1"/>
  <c r="Z44" i="1"/>
  <c r="AB36" i="1"/>
  <c r="X41" i="1"/>
  <c r="AA41" i="1" s="1"/>
  <c r="Z39" i="1"/>
  <c r="AA36" i="1"/>
  <c r="Z35" i="1"/>
  <c r="AA37" i="1"/>
  <c r="Z37" i="1"/>
  <c r="AA40" i="1"/>
  <c r="Z40" i="1"/>
  <c r="AA42" i="1"/>
  <c r="Z42" i="1"/>
  <c r="AA43" i="1"/>
  <c r="AB44" i="1"/>
  <c r="Z36" i="1"/>
  <c r="AB35" i="1"/>
  <c r="AA44" i="1"/>
  <c r="AA38" i="1"/>
  <c r="AA35" i="1"/>
  <c r="Z41" i="1"/>
  <c r="Z43" i="1"/>
  <c r="AA39" i="1"/>
  <c r="P45" i="1"/>
  <c r="D45" i="1"/>
  <c r="X33" i="1"/>
  <c r="Y23" i="1"/>
  <c r="Y22" i="1"/>
  <c r="Y21" i="1"/>
  <c r="Y20" i="1"/>
  <c r="Y19" i="1"/>
  <c r="Y18" i="1"/>
  <c r="Y17" i="1"/>
  <c r="Y16" i="1"/>
  <c r="Y15" i="1"/>
  <c r="V14" i="1"/>
  <c r="T14" i="1"/>
  <c r="R14" i="1"/>
  <c r="V12" i="1"/>
  <c r="T12" i="1"/>
  <c r="R12" i="1"/>
  <c r="V45" i="1" l="1"/>
  <c r="R45" i="1"/>
  <c r="T45" i="1"/>
  <c r="AB33" i="1"/>
  <c r="Y33" i="1"/>
  <c r="Q45" i="1"/>
  <c r="AB32" i="1"/>
  <c r="Y32" i="1"/>
  <c r="X32" i="1"/>
  <c r="AB22" i="1"/>
  <c r="X22" i="1"/>
  <c r="AB23" i="1"/>
  <c r="AB19" i="1"/>
  <c r="AB16" i="1"/>
  <c r="AB21" i="1"/>
  <c r="AB15" i="1"/>
  <c r="AB18" i="1"/>
  <c r="X21" i="1"/>
  <c r="AA21" i="1" s="1"/>
  <c r="X23" i="1"/>
  <c r="AA23" i="1" s="1"/>
  <c r="X15" i="1"/>
  <c r="Z15" i="1" s="1"/>
  <c r="X16" i="1"/>
  <c r="Z16" i="1" s="1"/>
  <c r="X18" i="1"/>
  <c r="AB20" i="1"/>
  <c r="AB17" i="1"/>
  <c r="X19" i="1"/>
  <c r="AA19" i="1" s="1"/>
  <c r="X20" i="1"/>
  <c r="AA20" i="1" s="1"/>
  <c r="X17" i="1"/>
  <c r="AA17" i="1" s="1"/>
  <c r="Z18" i="1" l="1"/>
  <c r="AA32" i="1"/>
  <c r="Z32" i="1"/>
  <c r="AA33" i="1"/>
  <c r="Z33" i="1"/>
  <c r="AA16" i="1"/>
  <c r="AA15" i="1"/>
  <c r="AA18" i="1"/>
  <c r="AA22" i="1"/>
  <c r="Z22" i="1"/>
  <c r="Z21" i="1"/>
  <c r="Z17" i="1"/>
  <c r="Z23" i="1"/>
  <c r="Z19" i="1"/>
  <c r="Z20" i="1"/>
  <c r="AB12" i="1" l="1"/>
  <c r="Y12" i="1"/>
  <c r="X12" i="1"/>
  <c r="AA12" i="1" l="1"/>
  <c r="Z12" i="1"/>
  <c r="Y31" i="1" l="1"/>
  <c r="Y30" i="1"/>
  <c r="Y29" i="1"/>
  <c r="Y28" i="1"/>
  <c r="Y27" i="1"/>
  <c r="Y26" i="1"/>
  <c r="Y25" i="1"/>
  <c r="Y24" i="1"/>
  <c r="Y14" i="1"/>
  <c r="Y45" i="1" l="1"/>
  <c r="AB24" i="1"/>
  <c r="X24" i="1"/>
  <c r="AB25" i="1"/>
  <c r="X25" i="1"/>
  <c r="X26" i="1"/>
  <c r="AB26" i="1"/>
  <c r="X27" i="1"/>
  <c r="AB27" i="1"/>
  <c r="AA26" i="1" l="1"/>
  <c r="Z26" i="1"/>
  <c r="Z25" i="1"/>
  <c r="AA25" i="1"/>
  <c r="AA24" i="1"/>
  <c r="Z24" i="1"/>
  <c r="Z27" i="1"/>
  <c r="AA27" i="1"/>
  <c r="X31" i="1" l="1"/>
  <c r="AB31" i="1"/>
  <c r="AB30" i="1" l="1"/>
  <c r="X30" i="1"/>
  <c r="Z31" i="1"/>
  <c r="AA31" i="1"/>
  <c r="X29" i="1"/>
  <c r="AB29" i="1"/>
  <c r="X28" i="1"/>
  <c r="AB28" i="1"/>
  <c r="X14" i="1"/>
  <c r="AB14" i="1"/>
  <c r="X45" i="1" l="1"/>
  <c r="AA14" i="1"/>
  <c r="Z14" i="1"/>
  <c r="AA30" i="1"/>
  <c r="Z30" i="1"/>
  <c r="Z28" i="1"/>
  <c r="AA28" i="1"/>
  <c r="AA29" i="1"/>
  <c r="Z29" i="1"/>
  <c r="Z45" i="1" l="1"/>
  <c r="AA45" i="1"/>
  <c r="AB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8F365459-9964-4A84-9834-DDD770918CF8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9BC8C358-A392-4EE2-8798-499E5BA8C702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02863590-A607-4BAD-A226-85AC37AB3747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BF7B9AD6-1299-47A1-9D66-0CEC0C9343F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E3EF75CE-2B89-4374-B4ED-338A599FD688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<sst xmlns="http://schemas.openxmlformats.org/spreadsheetml/2006/main" count="231" uniqueCount="158">
  <si>
    <t>ADMINISTRACIÓN MUNICIPAL SANTIAGO DE ANAYA, HIDALGO</t>
  </si>
  <si>
    <t>PROGRAMA OPERATIVO ANUAL</t>
  </si>
  <si>
    <t xml:space="preserve">UNIDAD ADMINISTRATIVA: </t>
  </si>
  <si>
    <t>ÁREA:</t>
  </si>
  <si>
    <t>ENERO-DICIEMBRE</t>
  </si>
  <si>
    <t>NOMBRE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</si>
  <si>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</si>
  <si>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</si>
  <si>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</si>
  <si>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</si>
  <si>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</si>
  <si>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</si>
  <si>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</si>
  <si>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</si>
  <si>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</si>
  <si>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</si>
  <si>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</si>
  <si>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</si>
  <si>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</si>
  <si>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</si>
  <si>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</si>
  <si>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</si>
  <si>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</si>
  <si>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</si>
  <si>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</si>
  <si>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</si>
  <si>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</si>
  <si>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</si>
  <si>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</si>
  <si>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</si>
  <si>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</si>
  <si>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</si>
  <si>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</si>
  <si>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</si>
  <si>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</si>
  <si>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</si>
  <si>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</si>
  <si>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</si>
  <si>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</si>
  <si>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</si>
  <si>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</si>
  <si>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ÓRGANO INTERNO DE CONTROL</t>
  </si>
  <si>
    <t xml:space="preserve">PRESIDENTA MUNICIPAL </t>
  </si>
  <si>
    <t>EJERCICIO FISCAL 2026</t>
  </si>
  <si>
    <t>OBJETIVOS REALIZADOS  EN EL PERIODO FISCAL</t>
  </si>
  <si>
    <t>% EN EL LOGRO DE OBJETIVOS</t>
  </si>
  <si>
    <t>Momento en que se captura a información.</t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</si>
  <si>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</si>
  <si>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t>INSTRUCTIVO PARA EL LLENADO DEL PROGRAMA OPERATIVO ANUAL</t>
  </si>
  <si>
    <t xml:space="preserve">Descripción </t>
  </si>
  <si>
    <t>Rubro</t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</si>
  <si>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</si>
  <si>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</si>
  <si>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</si>
  <si>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</si>
  <si>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</si>
  <si>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</si>
  <si>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</si>
  <si>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</si>
  <si>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</si>
  <si>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t>OBJETIVO DE LA ACTIVIDAD</t>
  </si>
  <si>
    <r>
      <rPr>
        <sz val="14"/>
        <rFont val="Arial"/>
        <family val="2"/>
      </rPr>
      <t>PERIODO QUE REPORTA:</t>
    </r>
    <r>
      <rPr>
        <b/>
        <sz val="14"/>
        <rFont val="Arial"/>
        <family val="2"/>
      </rPr>
      <t xml:space="preserve"> </t>
    </r>
  </si>
  <si>
    <t>En el POA, al agregar más columnas copiar el formato de la columna anterior.</t>
  </si>
  <si>
    <t xml:space="preserve">Reporte </t>
  </si>
  <si>
    <t>_____________________________</t>
  </si>
  <si>
    <t>LIC. CHRISTEL MORENO MARTÍNEZ</t>
  </si>
  <si>
    <t>ING. ARQ. DANAY SARAÍ ÁNGELES HERNÁNDEZ</t>
  </si>
  <si>
    <t xml:space="preserve"> TITULAR DE PLANEACIÓN Y DESARROLLO MUNICIPAL</t>
  </si>
  <si>
    <t>Es la división del trabajo y de los resultados en cuatro periodos, es decir; en 4 trimestres.</t>
  </si>
  <si>
    <t xml:space="preserve">  ---------</t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</si>
  <si>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</si>
  <si>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t>% de objetivos programados en el periodo / Objetivos realizados en el periodo.</t>
  </si>
  <si>
    <t>OBJETIVOS REALIZADOS  DE ACUERDO A LO PROGRAMADO</t>
  </si>
  <si>
    <t>Cumplimiento de metas topadas a las programadas.</t>
  </si>
  <si>
    <t>CUMPLIMIENTO DE LA ACTIVIDAD</t>
  </si>
  <si>
    <t>Cumplimiento total de la actividad</t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</si>
  <si>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</si>
  <si>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NO EDITAR. Cálculo porcentual automático.</t>
  </si>
  <si>
    <t>NO EDITAR. Cálculo automático.</t>
  </si>
  <si>
    <t>Obras Publicas y Ordenamiento Urbano.</t>
  </si>
  <si>
    <t xml:space="preserve">Ecologia y Medio Ambiente </t>
  </si>
  <si>
    <t xml:space="preserve">Realizar programa operativo anual del area de ecología </t>
  </si>
  <si>
    <t>Diseñar e implementar el Programa Operativo Anual del área de Ecología, estableciendo objetivos, metas e indicadores que contribuyan a la gestión sostenible de los recursos naturales, el fortalecimiento de la educación ambiental y la reducción de impactos ecológicos.</t>
  </si>
  <si>
    <t>Implementación de acciones de compactación y recubrimiento para  Gestión Integral de Residuos Sólidos Urbanos</t>
  </si>
  <si>
    <t>Implementar acciones de compactación y recubrimiento en el relleno sanitario conforme a la normativa ambiental vigente, con el objetivo de optimizar su capacidad, minimizar la generación de lixiviados y emisiones, y asegurar un manejo responsable de los residuos sólidos urbanos.</t>
  </si>
  <si>
    <t>Realizar programas periodicos de fumigación y encalamiento  (Gestión Integral de Residuos Sólidos Urbanos)</t>
  </si>
  <si>
    <t xml:space="preserve">Desarrollar y ejecutar programas periódicos de fumigación y encalamiento en zonas prioritarias, con el objetivo de controlar plagas, reducir riesgos sanitarios y contribuir a la protección de la salud pública mediante prácticas ambientalmente seguras
</t>
  </si>
  <si>
    <t>Gestión Integral de Residuos Sólidos Urbanos, realizar y ejecutar acciones de limpieza y manejo adecuado de residuos volatiles</t>
  </si>
  <si>
    <t>Desarrollar y ejecutar acciones de limpieza enfocadas en la recolección y manejo adecuado de residuos volátiles (plásticos, papeles y materiales ligeros), con el fin de reducir su dispersión en el ambiente, proteger la fauna local y fortalecer la gestión integral de residuos sólidos</t>
  </si>
  <si>
    <t xml:space="preserve">Gestión Integral de Residuos Sólidos Urbanos, realizar y ejecutar acciones De recolección y disposición final de residuos sólidos urbanos </t>
  </si>
  <si>
    <t>Reportar actividades de recoleccion y disposicion final de residuos solidos urbanos ejecutados por el prestador de servicios grupo SERPA</t>
  </si>
  <si>
    <t>Realización de reporte mensual para dependencias competente Gestión Integral de Residuos Sólidos Urbanos</t>
  </si>
  <si>
    <t xml:space="preserve">Reportar las actividades para el cumplimiento de la normatividad en SEMARNATH. </t>
  </si>
  <si>
    <t xml:space="preserve">Realización  y ejecución del proyecto Vivero Municipal </t>
  </si>
  <si>
    <t>Realizar talleres para germinación de plantas nativas con la finalidad de recuperacion de zonas</t>
  </si>
  <si>
    <t>Actividades</t>
  </si>
  <si>
    <t>Realización de limpieza del proyecto Vivero Municipal.</t>
  </si>
  <si>
    <t>Realizar limpieza de maleza y acomodo de maceta para evitar plagas y poder asegurar el buen crecimiento de las plantas</t>
  </si>
  <si>
    <t xml:space="preserve">Realización riego,aplicación de enraizador </t>
  </si>
  <si>
    <t xml:space="preserve">Realizar el riego y aplicar enraizador con la finalidad de darle mantenimiento y asegurar el crecimiento de la plantula </t>
  </si>
  <si>
    <t>Realización de germinación de plantula.</t>
  </si>
  <si>
    <t xml:space="preserve">Realización de germinacion de plantras nativas con la finalidad de tener material vegetativo para futuras germinaciones. </t>
  </si>
  <si>
    <t>Reforestación con Especies Nativas como mezquite , maguey,huizache. (Temporada de lluvia)</t>
  </si>
  <si>
    <t>Realizar el diagnóstico y georreferenciación de áreas con alta degradación ambiental o pérdida de vegetación, para priorizar sitios de intervención y diseñar planes de reforestación orientados a la recuperación de ecosistemas locales.</t>
  </si>
  <si>
    <t xml:space="preserve">Campañas </t>
  </si>
  <si>
    <t>Realización y seguimiento de  Jardines Polinizadores</t>
  </si>
  <si>
    <t>Desarrollar y establecer jardines polinizadores en espacios públicos y escuelas, integrando especies nativas que favorezcan la alimentación y reproducción de polinizadores, como parte de una estrategia de restauración ecológica y sensibilización comunitaria.</t>
  </si>
  <si>
    <t>Realización de talleres para la prevención y Combate de plagas( Heno Motita)</t>
  </si>
  <si>
    <t>Desarrollar e impartir talleres de manejo y control del heno motita, enfocados en la conservación de especies vegetales nativas —principalmente mezquites y huizaches— mediante prácticas sostenibles y de participación comunitaria.</t>
  </si>
  <si>
    <t>Realización De Permisos: Podas</t>
  </si>
  <si>
    <t>Regular y supervisar la emisión de permisos para actividades de poda, con el propósito de asegurar la conservación del arbolado urbano y el equilibrio ecológico del entorno.</t>
  </si>
  <si>
    <t xml:space="preserve">Solicitudes </t>
  </si>
  <si>
    <t xml:space="preserve">Realización De Permisos: Derribos </t>
  </si>
  <si>
    <t>Regular y supervisar la emisión de permisos para actividades de derribo con el propósito de asegurar la conservación del arbolado urbano y el equilibrio ecológico del entorno.</t>
  </si>
  <si>
    <t xml:space="preserve">Realización de constancias de no afectacion a áreas verdes </t>
  </si>
  <si>
    <t>Revisar y analizar de manera técnica los espacios solicitados para determinar si se encuentran dentro de áreas verdes protegidas, zonas arboladas o espacios de valor ambiental.</t>
  </si>
  <si>
    <t xml:space="preserve">Constancias </t>
  </si>
  <si>
    <t xml:space="preserve">Realizacion y ejecución del proyecto deniminado  “mi huerto o vivero escolar” </t>
  </si>
  <si>
    <t>Realizar talleres  , establecer y mantener el Huerto Municipal y los Huertos Escolares con el propósito de fomentar la producción agroecológica, la educación ambiental y la formación de hábitos sostenibles en la población, especialmente en niños y jóvenes</t>
  </si>
  <si>
    <t>Implementacion Germinadora municpal (germinación)</t>
  </si>
  <si>
    <t>Implementar talleres a productores  para establecer unidades de producción sustentable, orientadas a la propagación de especies vegetales nativas  contribuyendo a la mejora del suelo y la reforestación local.</t>
  </si>
  <si>
    <t>Implementacion Germinadora municpal (limpieza)</t>
  </si>
  <si>
    <t>Mantener  la Germinadora Municipal  como unidad de producción sustentable, orientada a la propagación de especies vegetales nativas contribuyendo a la mejora del suelo y la reforestación local.</t>
  </si>
  <si>
    <t>Implementacion Germinadora municpal (riego y aplicación de enraizador)</t>
  </si>
  <si>
    <t>Mantener  la Germinadora Municipal orientada a la propagación de especies vegetales nativas contribuyendo a la mejora del suelo y la reforestación local.</t>
  </si>
  <si>
    <t>Implementación de Área de Lombricomposta</t>
  </si>
  <si>
    <t>Desarrollar y mantener el Área de Lombricomposta como unidades de producción sustentable, orientadas  la elaboración de abonos orgánicos mediante el aprovechamiento de residuos biodegradables, contribuyendo a la mejora del suelo y la reforestación local.</t>
  </si>
  <si>
    <t xml:space="preserve">Entrega de reporte de POA </t>
  </si>
  <si>
    <t>Entrega de avances de POA</t>
  </si>
  <si>
    <t xml:space="preserve">Entrega de reporte de actividades </t>
  </si>
  <si>
    <t xml:space="preserve">Reportar las actividades para el cumplimiento de los manuales de organización </t>
  </si>
  <si>
    <t xml:space="preserve">Entrega de formatos trimestrales del sistema de control interno institucional </t>
  </si>
  <si>
    <t>Elaborar y entregar formatos del sistema de control interno de las intituciones.</t>
  </si>
  <si>
    <t>Formato debidamente llenados de recibido por el Sistema de control interno institucional .</t>
  </si>
  <si>
    <t>Entregar reporte para el Informe de Gobierno Municipal</t>
  </si>
  <si>
    <t xml:space="preserve">Realizar la entrega de resultados de la unidad administrativa con el objetivo de integrar la informaciòn del documento que se emite el informe de gobierno. </t>
  </si>
  <si>
    <t xml:space="preserve">Dia del pueblo </t>
  </si>
  <si>
    <t xml:space="preserve">Acompañamiento a presidenta municipal para dar informacion sobre los servicios de cada area </t>
  </si>
  <si>
    <t>Capacitacion del cuidado del medio ambiente</t>
  </si>
  <si>
    <t xml:space="preserve">ir a escuelas, delegaciones, ejidos para impartir capacitaciones  sobre el cuidado del medio ambiente, asi como practicas sostenibles </t>
  </si>
  <si>
    <t xml:space="preserve">Capacitacion </t>
  </si>
  <si>
    <t xml:space="preserve">Muestra Gastronomica </t>
  </si>
  <si>
    <t xml:space="preserve">Realizar capacitación con la finalidad de capacitar al area de expoventa de la muestra gastronomica </t>
  </si>
  <si>
    <t xml:space="preserve">Normatividad </t>
  </si>
  <si>
    <t xml:space="preserve">Realización de normatividad, agenda comun semarnah, profepa proespa, rescate de flora y fauna </t>
  </si>
  <si>
    <t xml:space="preserve">Actividades </t>
  </si>
  <si>
    <t>EJE 4. SANTIAGO DE ANAYA CON DESARROLLO INTEGRAL, SOSTENIBLE E INFRAESTRUCTURA TRANSFORMADORA.</t>
  </si>
  <si>
    <t xml:space="preserve">Rescate de fauna silvestre </t>
  </si>
  <si>
    <t xml:space="preserve">Atención a reportes de fauna silvestre e riesgo para su canalizacio den las dependencia </t>
  </si>
  <si>
    <t>rescate</t>
  </si>
  <si>
    <t xml:space="preserve">Capacitacion de incendios forestales </t>
  </si>
  <si>
    <t>Realización de capacitaciones a delegaciones y ejidos sobre la importancia de prevenir incendios forestales.</t>
  </si>
  <si>
    <t xml:space="preserve">Capacitación </t>
  </si>
  <si>
    <t>LIC. LIZBETH MARTÍNEZ MEJÍA</t>
  </si>
  <si>
    <t xml:space="preserve"> TITULAR DE ECOLOGIA Y MEDIO AMBIENTE </t>
  </si>
  <si>
    <t>RESP DIRECTO PARA CUMPLIR ACTIVIDAD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</si>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</sst>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3.5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Libre Franklin"/>
    </font>
    <font>
      <b/>
      <sz val="11"/>
      <color theme="1"/>
      <name val="Libre Franklin"/>
    </font>
    <font>
      <b/>
      <sz val="12"/>
      <color theme="1"/>
      <name val="Libre Franklin"/>
    </font>
    <font>
      <sz val="11"/>
      <color theme="1"/>
      <name val="Calibri"/>
      <family val="2"/>
    </font>
    <font>
      <b/>
      <sz val="14"/>
      <color rgb="FFA4565D"/>
      <name val="Libre Franklin"/>
    </font>
    <font>
      <b/>
      <sz val="14"/>
      <color theme="1"/>
      <name val="Libre Franklin"/>
    </font>
    <font>
      <sz val="10"/>
      <color theme="1"/>
      <name val="Libre Franklin"/>
    </font>
    <font>
      <sz val="8"/>
      <color theme="1"/>
      <name val="Libre Franklin"/>
    </font>
    <font>
      <sz val="14"/>
      <color theme="1"/>
      <name val="Libre Franklin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b/>
      <sz val="13"/>
      <color theme="1"/>
      <name val="Libre Franklin"/>
    </font>
    <font>
      <sz val="12"/>
      <color theme="1"/>
      <name val="Calibri"/>
      <family val="2"/>
    </font>
    <font>
      <sz val="6"/>
      <color theme="1"/>
      <name val="Libre Franklin"/>
    </font>
    <font>
      <b/>
      <sz val="6"/>
      <color theme="1"/>
      <name val="Libre Franklin"/>
    </font>
    <font>
      <sz val="11"/>
      <name val="Calibri"/>
      <family val="2"/>
    </font>
    <font>
      <sz val="10"/>
      <color rgb="FF000000"/>
      <name val="Arial"/>
      <family val="2"/>
    </font>
    <font>
      <b/>
      <sz val="14"/>
      <name val="Libre Franklin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rgb="FFC49955"/>
        <bgColor indexed="64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2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12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1" fillId="7" borderId="7" xfId="3" applyFont="1" applyFill="1" applyBorder="1" applyAlignment="1" applyProtection="1">
      <alignment horizontal="left" vertical="center" wrapText="1"/>
      <protection locked="0"/>
    </xf>
    <xf numFmtId="0" fontId="11" fillId="7" borderId="10" xfId="3" applyFont="1" applyFill="1" applyBorder="1" applyAlignment="1" applyProtection="1">
      <alignment horizontal="left" vertical="center" wrapText="1"/>
      <protection locked="0"/>
    </xf>
    <xf numFmtId="0" fontId="12" fillId="7" borderId="10" xfId="0" applyFont="1" applyFill="1" applyBorder="1" applyAlignment="1">
      <alignment horizontal="left" vertical="center" indent="2"/>
    </xf>
    <xf numFmtId="0" fontId="11" fillId="7" borderId="13" xfId="3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3" fillId="6" borderId="9" xfId="3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3" fillId="6" borderId="12" xfId="3" applyFill="1" applyBorder="1" applyAlignment="1" applyProtection="1">
      <alignment horizontal="left" vertical="center" wrapText="1"/>
      <protection locked="0"/>
    </xf>
    <xf numFmtId="0" fontId="7" fillId="4" borderId="12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3" fillId="0" borderId="0" xfId="3"/>
    <xf numFmtId="0" fontId="15" fillId="0" borderId="0" xfId="3" applyFont="1" applyAlignment="1">
      <alignment horizontal="right"/>
    </xf>
    <xf numFmtId="0" fontId="16" fillId="0" borderId="0" xfId="3" applyFont="1"/>
    <xf numFmtId="0" fontId="16" fillId="3" borderId="0" xfId="3" applyFont="1" applyFill="1"/>
    <xf numFmtId="0" fontId="15" fillId="0" borderId="0" xfId="3" applyFont="1"/>
    <xf numFmtId="0" fontId="8" fillId="0" borderId="0" xfId="3" applyFont="1"/>
    <xf numFmtId="0" fontId="8" fillId="3" borderId="0" xfId="3" applyFont="1" applyFill="1"/>
    <xf numFmtId="0" fontId="18" fillId="4" borderId="2" xfId="3" applyFont="1" applyFill="1" applyBorder="1" applyAlignment="1" applyProtection="1">
      <alignment horizontal="center" vertical="center" wrapText="1"/>
      <protection locked="0"/>
    </xf>
    <xf numFmtId="0" fontId="18" fillId="4" borderId="2" xfId="3" applyFont="1" applyFill="1" applyBorder="1" applyAlignment="1" applyProtection="1">
      <alignment horizontal="center" vertical="center"/>
      <protection locked="0"/>
    </xf>
    <xf numFmtId="0" fontId="6" fillId="0" borderId="2" xfId="3" applyFont="1" applyBorder="1" applyAlignment="1" applyProtection="1">
      <alignment horizontal="center" vertical="center"/>
      <protection locked="0"/>
    </xf>
    <xf numFmtId="9" fontId="6" fillId="0" borderId="2" xfId="1" applyFont="1" applyFill="1" applyBorder="1" applyAlignment="1" applyProtection="1">
      <alignment horizontal="center" vertical="center" wrapText="1"/>
      <protection locked="0"/>
    </xf>
    <xf numFmtId="0" fontId="3" fillId="0" borderId="0" xfId="3" applyAlignment="1">
      <alignment vertical="center"/>
    </xf>
    <xf numFmtId="0" fontId="6" fillId="4" borderId="2" xfId="3" applyFont="1" applyFill="1" applyBorder="1" applyAlignment="1">
      <alignment horizontal="center" vertical="center" wrapText="1"/>
    </xf>
    <xf numFmtId="9" fontId="6" fillId="4" borderId="2" xfId="1" applyFont="1" applyFill="1" applyBorder="1" applyAlignment="1">
      <alignment horizontal="center" vertical="center" wrapText="1"/>
    </xf>
    <xf numFmtId="0" fontId="21" fillId="0" borderId="0" xfId="3" applyFont="1"/>
    <xf numFmtId="0" fontId="20" fillId="0" borderId="0" xfId="3" applyFont="1"/>
    <xf numFmtId="0" fontId="20" fillId="3" borderId="0" xfId="3" applyFont="1" applyFill="1"/>
    <xf numFmtId="0" fontId="22" fillId="0" borderId="0" xfId="0" applyFont="1"/>
    <xf numFmtId="0" fontId="5" fillId="0" borderId="0" xfId="0" applyFont="1"/>
    <xf numFmtId="0" fontId="5" fillId="3" borderId="0" xfId="0" applyFont="1" applyFill="1"/>
    <xf numFmtId="9" fontId="15" fillId="4" borderId="2" xfId="1" applyFont="1" applyFill="1" applyBorder="1" applyAlignment="1">
      <alignment horizontal="center" vertical="center" wrapText="1"/>
    </xf>
    <xf numFmtId="0" fontId="28" fillId="0" borderId="0" xfId="0" applyFont="1"/>
    <xf numFmtId="0" fontId="23" fillId="0" borderId="0" xfId="0" applyFont="1"/>
    <xf numFmtId="0" fontId="29" fillId="0" borderId="0" xfId="0" applyFont="1" applyAlignment="1">
      <alignment wrapText="1"/>
    </xf>
    <xf numFmtId="0" fontId="29" fillId="0" borderId="0" xfId="0" applyFont="1"/>
    <xf numFmtId="0" fontId="30" fillId="0" borderId="0" xfId="0" applyFont="1"/>
    <xf numFmtId="0" fontId="28" fillId="0" borderId="0" xfId="0" applyFont="1" applyAlignment="1">
      <alignment horizontal="center" wrapText="1"/>
    </xf>
    <xf numFmtId="0" fontId="31" fillId="0" borderId="0" xfId="0" applyFont="1"/>
    <xf numFmtId="0" fontId="31" fillId="0" borderId="0" xfId="0" applyFont="1" applyAlignment="1">
      <alignment wrapText="1"/>
    </xf>
    <xf numFmtId="9" fontId="28" fillId="0" borderId="0" xfId="0" applyNumberFormat="1" applyFont="1"/>
    <xf numFmtId="0" fontId="32" fillId="0" borderId="0" xfId="0" applyFont="1"/>
    <xf numFmtId="0" fontId="31" fillId="0" borderId="0" xfId="0" applyFont="1" applyAlignment="1">
      <alignment horizontal="center" wrapText="1"/>
    </xf>
    <xf numFmtId="0" fontId="34" fillId="0" borderId="0" xfId="0" applyFont="1"/>
    <xf numFmtId="0" fontId="36" fillId="0" borderId="0" xfId="0" applyFont="1"/>
    <xf numFmtId="0" fontId="23" fillId="0" borderId="0" xfId="0" applyFont="1" applyAlignment="1">
      <alignment wrapText="1"/>
    </xf>
    <xf numFmtId="0" fontId="25" fillId="0" borderId="0" xfId="0" applyFont="1"/>
    <xf numFmtId="0" fontId="37" fillId="0" borderId="0" xfId="0" applyFont="1"/>
    <xf numFmtId="0" fontId="0" fillId="0" borderId="0" xfId="0" applyAlignment="1">
      <alignment wrapText="1"/>
    </xf>
    <xf numFmtId="0" fontId="26" fillId="0" borderId="0" xfId="0" applyFont="1"/>
    <xf numFmtId="0" fontId="3" fillId="6" borderId="12" xfId="3" quotePrefix="1" applyFill="1" applyBorder="1" applyAlignment="1" applyProtection="1">
      <alignment horizontal="left" vertical="center" wrapText="1"/>
      <protection locked="0"/>
    </xf>
    <xf numFmtId="0" fontId="7" fillId="8" borderId="12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1" fillId="5" borderId="6" xfId="3" applyFont="1" applyFill="1" applyBorder="1" applyAlignment="1" applyProtection="1">
      <alignment horizontal="center" vertical="center" wrapText="1"/>
      <protection locked="0"/>
    </xf>
    <xf numFmtId="0" fontId="38" fillId="13" borderId="2" xfId="0" applyFont="1" applyFill="1" applyBorder="1" applyAlignment="1">
      <alignment horizontal="center" vertical="center" wrapText="1"/>
    </xf>
    <xf numFmtId="0" fontId="39" fillId="13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41" fillId="0" borderId="2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9" borderId="18" xfId="0" applyFont="1" applyFill="1" applyBorder="1" applyAlignment="1">
      <alignment horizontal="center" vertical="center" wrapText="1"/>
    </xf>
    <xf numFmtId="0" fontId="42" fillId="0" borderId="0" xfId="3" applyFont="1" applyAlignment="1">
      <alignment horizontal="left"/>
    </xf>
    <xf numFmtId="0" fontId="42" fillId="0" borderId="0" xfId="3" applyFont="1" applyAlignment="1">
      <alignment horizontal="center"/>
    </xf>
    <xf numFmtId="0" fontId="3" fillId="0" borderId="0" xfId="3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1" xfId="3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3" fillId="0" borderId="0" xfId="0" applyFont="1"/>
    <xf numFmtId="0" fontId="35" fillId="0" borderId="0" xfId="0" applyFont="1"/>
    <xf numFmtId="0" fontId="8" fillId="4" borderId="2" xfId="3" applyFont="1" applyFill="1" applyBorder="1" applyAlignment="1" applyProtection="1">
      <alignment horizontal="center" vertical="center" wrapText="1"/>
      <protection locked="0"/>
    </xf>
    <xf numFmtId="0" fontId="20" fillId="4" borderId="3" xfId="3" applyFont="1" applyFill="1" applyBorder="1" applyAlignment="1" applyProtection="1">
      <alignment horizontal="center" vertical="center" wrapText="1"/>
      <protection locked="0"/>
    </xf>
    <xf numFmtId="0" fontId="20" fillId="4" borderId="4" xfId="3" applyFont="1" applyFill="1" applyBorder="1" applyAlignment="1" applyProtection="1">
      <alignment horizontal="center" vertical="center" wrapText="1"/>
      <protection locked="0"/>
    </xf>
    <xf numFmtId="0" fontId="20" fillId="4" borderId="5" xfId="3" applyFont="1" applyFill="1" applyBorder="1" applyAlignment="1" applyProtection="1">
      <alignment horizontal="center" vertical="center" wrapText="1"/>
      <protection locked="0"/>
    </xf>
    <xf numFmtId="0" fontId="19" fillId="4" borderId="2" xfId="3" applyFont="1" applyFill="1" applyBorder="1" applyAlignment="1" applyProtection="1">
      <alignment horizontal="center" vertical="center" wrapText="1"/>
      <protection locked="0"/>
    </xf>
    <xf numFmtId="0" fontId="6" fillId="4" borderId="2" xfId="3" applyFont="1" applyFill="1" applyBorder="1" applyAlignment="1" applyProtection="1">
      <alignment horizontal="center" vertical="center" wrapText="1"/>
      <protection locked="0"/>
    </xf>
    <xf numFmtId="0" fontId="9" fillId="4" borderId="3" xfId="2" applyFont="1" applyFill="1" applyBorder="1" applyAlignment="1" applyProtection="1">
      <alignment horizontal="center" vertical="center" wrapText="1"/>
      <protection locked="0"/>
    </xf>
    <xf numFmtId="0" fontId="9" fillId="4" borderId="4" xfId="2" applyFont="1" applyFill="1" applyBorder="1" applyAlignment="1" applyProtection="1">
      <alignment horizontal="center" vertical="center" wrapText="1"/>
      <protection locked="0"/>
    </xf>
    <xf numFmtId="0" fontId="9" fillId="4" borderId="5" xfId="2" applyFont="1" applyFill="1" applyBorder="1" applyAlignment="1" applyProtection="1">
      <alignment horizontal="center" vertical="center" wrapText="1"/>
      <protection locked="0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24" fillId="13" borderId="2" xfId="0" applyFont="1" applyFill="1" applyBorder="1" applyAlignment="1">
      <alignment horizontal="center" vertical="center" wrapText="1"/>
    </xf>
    <xf numFmtId="0" fontId="40" fillId="0" borderId="2" xfId="0" applyFont="1" applyBorder="1"/>
    <xf numFmtId="0" fontId="6" fillId="4" borderId="3" xfId="3" applyFont="1" applyFill="1" applyBorder="1" applyAlignment="1" applyProtection="1">
      <alignment horizontal="center" vertical="center" wrapText="1"/>
      <protection locked="0"/>
    </xf>
    <xf numFmtId="0" fontId="6" fillId="4" borderId="4" xfId="3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/>
    </xf>
    <xf numFmtId="0" fontId="42" fillId="0" borderId="0" xfId="3" applyFont="1" applyAlignment="1">
      <alignment horizontal="center"/>
    </xf>
    <xf numFmtId="0" fontId="15" fillId="0" borderId="0" xfId="3" applyFont="1" applyAlignment="1">
      <alignment horizontal="right"/>
    </xf>
    <xf numFmtId="0" fontId="13" fillId="5" borderId="3" xfId="3" applyFont="1" applyFill="1" applyBorder="1" applyAlignment="1" applyProtection="1">
      <alignment horizontal="center" vertical="center" wrapText="1"/>
      <protection locked="0"/>
    </xf>
    <xf numFmtId="0" fontId="13" fillId="5" borderId="4" xfId="3" applyFont="1" applyFill="1" applyBorder="1" applyAlignment="1" applyProtection="1">
      <alignment horizontal="center" vertical="center" wrapText="1"/>
      <protection locked="0"/>
    </xf>
    <xf numFmtId="0" fontId="14" fillId="0" borderId="16" xfId="3" applyFont="1" applyBorder="1" applyAlignment="1" applyProtection="1">
      <alignment horizontal="center" vertical="center" wrapText="1"/>
      <protection locked="0"/>
    </xf>
  </cellXfs>
  <cellStyles count="4">
    <cellStyle name="Celda de comprobación" xfId="2" builtinId="23"/>
    <cellStyle name="Normal" xfId="0" builtinId="0"/>
    <cellStyle name="Normal 2" xfId="3" xr:uid="{FE4DF17A-0A70-4C3D-961D-CADEA07A1D29}"/>
    <cellStyle name="Porcentaje" xfId="1" builtinId="5"/>
  </cellStyles>
  <dxfs count="0"/>
  <tableStyles count="0" defaultTableStyle="TableStyleMedium2" defaultPivotStyle="PivotStyleLight16"/>
  <colors>
    <mruColors>
      <color rgb="FFA12244"/>
      <color rgb="FFC49955"/>
      <color rgb="FF357220"/>
      <color rgb="FF712130"/>
      <color rgb="FFB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34636</xdr:colOff>
      <xdr:row>0</xdr:row>
      <xdr:rowOff>36368</xdr:rowOff>
    </xdr:from>
    <xdr:to>
      <xdr:col>25</xdr:col>
      <xdr:colOff>1075531</xdr:colOff>
      <xdr:row>3</xdr:row>
      <xdr:rowOff>27215</xdr:rowOff>
    </xdr:to>
    <xdr:pic>
      <xdr:nvPicPr>
        <xdr:cNvPr id="2" name="Imagen 1" descr="C:\Users\Planeacion\Pictures\logo-gobierno-hgo.jpg">
          <a:extLst>
            <a:ext uri="{FF2B5EF4-FFF2-40B4-BE49-F238E27FC236}">
              <a16:creationId xmlns:a16="http://schemas.microsoft.com/office/drawing/2014/main" id="{6161DE5C-6DA7-48CE-B0EA-A1897F69B7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511" y="36368"/>
          <a:ext cx="3664239" cy="8526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17317</xdr:colOff>
      <xdr:row>0</xdr:row>
      <xdr:rowOff>0</xdr:rowOff>
    </xdr:from>
    <xdr:to>
      <xdr:col>1</xdr:col>
      <xdr:colOff>346363</xdr:colOff>
      <xdr:row>4</xdr:row>
      <xdr:rowOff>217940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F6306D-0067-47B0-927D-FCC5F3DE1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7" y="0"/>
          <a:ext cx="3129396" cy="1423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F39E-A6EC-42BE-A99A-378556753D4C}">
  <sheetPr>
    <tabColor theme="0"/>
  </sheetPr>
  <dimension ref="A1:AC54"/>
  <sheetViews>
    <sheetView tabSelected="1" view="pageBreakPreview" topLeftCell="J43" zoomScale="70" zoomScaleNormal="85" zoomScaleSheetLayoutView="70" zoomScalePageLayoutView="40" workbookViewId="0">
      <selection activeCell="AA52" sqref="AA52"/>
    </sheetView>
  </sheetViews>
  <sheetFormatPr baseColWidth="10" defaultRowHeight="14.25" x14ac:dyDescent="0.2"/>
  <cols>
    <col min="1" max="1" width="42" style="36" customWidth="1"/>
    <col min="2" max="2" width="46.28515625" style="36" customWidth="1"/>
    <col min="3" max="3" width="17" style="36" customWidth="1"/>
    <col min="4" max="15" width="5.140625" style="36" customWidth="1"/>
    <col min="16" max="16" width="11.5703125" style="36" customWidth="1"/>
    <col min="17" max="17" width="9.28515625" style="36" customWidth="1"/>
    <col min="18" max="18" width="11.5703125" style="36" customWidth="1"/>
    <col min="19" max="19" width="11.7109375" style="36" customWidth="1"/>
    <col min="20" max="20" width="11.5703125" style="36" customWidth="1"/>
    <col min="21" max="21" width="10.140625" style="37" customWidth="1"/>
    <col min="22" max="23" width="11.5703125" style="36" customWidth="1"/>
    <col min="24" max="25" width="13.7109375" style="36" customWidth="1"/>
    <col min="26" max="26" width="17.7109375" style="36" customWidth="1"/>
    <col min="27" max="27" width="17.85546875" style="36" customWidth="1"/>
    <col min="28" max="28" width="15.28515625" style="36" customWidth="1"/>
    <col min="29" max="29" width="11.42578125" style="97"/>
    <col min="30" max="16384" width="11.42578125" style="36"/>
  </cols>
  <sheetData>
    <row r="1" spans="1:29" s="18" customFormat="1" ht="23.25" x14ac:dyDescent="0.4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95"/>
    </row>
    <row r="2" spans="1:29" s="18" customFormat="1" ht="23.25" x14ac:dyDescent="0.45">
      <c r="A2" s="94"/>
      <c r="B2" s="94"/>
      <c r="C2" s="93" t="s">
        <v>146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5"/>
    </row>
    <row r="3" spans="1:29" s="18" customFormat="1" ht="23.25" x14ac:dyDescent="0.45">
      <c r="A3" s="121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95"/>
    </row>
    <row r="4" spans="1:29" s="18" customFormat="1" ht="23.25" x14ac:dyDescent="0.45">
      <c r="A4" s="121" t="s">
        <v>43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95"/>
    </row>
    <row r="5" spans="1:29" s="18" customFormat="1" ht="23.25" x14ac:dyDescent="0.45">
      <c r="A5" s="122" t="s">
        <v>2</v>
      </c>
      <c r="B5" s="122"/>
      <c r="C5" s="120" t="s">
        <v>79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39"/>
      <c r="R5" s="20"/>
      <c r="S5" s="20"/>
      <c r="T5" s="20"/>
      <c r="U5" s="21"/>
      <c r="V5" s="20"/>
      <c r="W5" s="20"/>
      <c r="X5" s="20"/>
      <c r="Y5" s="20"/>
      <c r="AC5" s="95"/>
    </row>
    <row r="6" spans="1:29" s="18" customFormat="1" ht="23.25" x14ac:dyDescent="0.45">
      <c r="B6" s="19" t="s">
        <v>3</v>
      </c>
      <c r="C6" s="120" t="s">
        <v>80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20"/>
      <c r="S6" s="20"/>
      <c r="T6" s="20"/>
      <c r="U6" s="21"/>
      <c r="V6" s="22" t="s">
        <v>61</v>
      </c>
      <c r="W6" s="20"/>
      <c r="X6" s="20"/>
      <c r="Y6" s="22" t="s">
        <v>4</v>
      </c>
      <c r="AC6" s="95"/>
    </row>
    <row r="7" spans="1:29" s="18" customFormat="1" ht="12.75" x14ac:dyDescent="0.2">
      <c r="P7" s="23"/>
      <c r="Q7" s="23"/>
      <c r="R7" s="23"/>
      <c r="S7" s="23"/>
      <c r="T7" s="23"/>
      <c r="U7" s="24"/>
      <c r="V7" s="23"/>
      <c r="W7" s="23"/>
      <c r="X7" s="23"/>
      <c r="Y7" s="23"/>
      <c r="AC7" s="95"/>
    </row>
    <row r="8" spans="1:29" s="18" customFormat="1" ht="29.25" customHeight="1" x14ac:dyDescent="0.25">
      <c r="A8" s="109" t="s">
        <v>5</v>
      </c>
      <c r="B8" s="109" t="s">
        <v>60</v>
      </c>
      <c r="C8" s="109" t="s">
        <v>6</v>
      </c>
      <c r="D8" s="104" t="s">
        <v>7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18" t="s">
        <v>8</v>
      </c>
      <c r="Q8" s="119"/>
      <c r="R8" s="119"/>
      <c r="S8" s="119"/>
      <c r="T8" s="119"/>
      <c r="U8" s="119"/>
      <c r="V8" s="119"/>
      <c r="W8" s="119"/>
      <c r="X8" s="116" t="s">
        <v>9</v>
      </c>
      <c r="Y8" s="116"/>
      <c r="Z8" s="117"/>
      <c r="AA8" s="117"/>
      <c r="AB8" s="117"/>
      <c r="AC8" s="95"/>
    </row>
    <row r="9" spans="1:29" s="18" customFormat="1" ht="15" customHeight="1" x14ac:dyDescent="0.2">
      <c r="A9" s="109"/>
      <c r="B9" s="109"/>
      <c r="C9" s="109"/>
      <c r="D9" s="25" t="s">
        <v>10</v>
      </c>
      <c r="E9" s="25" t="s">
        <v>11</v>
      </c>
      <c r="F9" s="26" t="s">
        <v>12</v>
      </c>
      <c r="G9" s="26" t="s">
        <v>13</v>
      </c>
      <c r="H9" s="26" t="s">
        <v>14</v>
      </c>
      <c r="I9" s="26" t="s">
        <v>15</v>
      </c>
      <c r="J9" s="26" t="s">
        <v>16</v>
      </c>
      <c r="K9" s="26" t="s">
        <v>17</v>
      </c>
      <c r="L9" s="26" t="s">
        <v>18</v>
      </c>
      <c r="M9" s="26" t="s">
        <v>19</v>
      </c>
      <c r="N9" s="26" t="s">
        <v>20</v>
      </c>
      <c r="O9" s="26" t="s">
        <v>21</v>
      </c>
      <c r="P9" s="118" t="s">
        <v>22</v>
      </c>
      <c r="Q9" s="119"/>
      <c r="R9" s="118" t="s">
        <v>23</v>
      </c>
      <c r="S9" s="119"/>
      <c r="T9" s="118" t="s">
        <v>24</v>
      </c>
      <c r="U9" s="119"/>
      <c r="V9" s="118" t="s">
        <v>25</v>
      </c>
      <c r="W9" s="119"/>
      <c r="X9" s="108" t="s">
        <v>26</v>
      </c>
      <c r="Y9" s="108" t="s">
        <v>44</v>
      </c>
      <c r="Z9" s="108" t="s">
        <v>45</v>
      </c>
      <c r="AA9" s="108" t="s">
        <v>72</v>
      </c>
      <c r="AB9" s="108" t="s">
        <v>74</v>
      </c>
      <c r="AC9" s="98" t="s">
        <v>155</v>
      </c>
    </row>
    <row r="10" spans="1:29" s="18" customFormat="1" ht="33" customHeight="1" x14ac:dyDescent="0.2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62" t="s">
        <v>27</v>
      </c>
      <c r="Q10" s="63" t="s">
        <v>28</v>
      </c>
      <c r="R10" s="62" t="s">
        <v>27</v>
      </c>
      <c r="S10" s="63" t="s">
        <v>28</v>
      </c>
      <c r="T10" s="62" t="s">
        <v>27</v>
      </c>
      <c r="U10" s="63" t="s">
        <v>28</v>
      </c>
      <c r="V10" s="62" t="s">
        <v>27</v>
      </c>
      <c r="W10" s="63" t="s">
        <v>28</v>
      </c>
      <c r="X10" s="108"/>
      <c r="Y10" s="108"/>
      <c r="Z10" s="108"/>
      <c r="AA10" s="108"/>
      <c r="AB10" s="108"/>
      <c r="AC10" s="98"/>
    </row>
    <row r="11" spans="1:29" s="18" customFormat="1" ht="15.75" x14ac:dyDescent="0.2">
      <c r="A11" s="105" t="s">
        <v>29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7"/>
      <c r="AC11" s="95"/>
    </row>
    <row r="12" spans="1:29" s="29" customFormat="1" ht="90" customHeight="1" x14ac:dyDescent="0.25">
      <c r="A12" s="65" t="s">
        <v>81</v>
      </c>
      <c r="B12" s="66" t="s">
        <v>82</v>
      </c>
      <c r="C12" s="67" t="s">
        <v>63</v>
      </c>
      <c r="D12" s="68">
        <v>0</v>
      </c>
      <c r="E12" s="69">
        <v>0</v>
      </c>
      <c r="F12" s="70">
        <v>1</v>
      </c>
      <c r="G12" s="71">
        <v>0</v>
      </c>
      <c r="H12" s="71">
        <v>0</v>
      </c>
      <c r="I12" s="71">
        <v>0</v>
      </c>
      <c r="J12" s="72">
        <v>0</v>
      </c>
      <c r="K12" s="72">
        <v>0</v>
      </c>
      <c r="L12" s="72">
        <v>0</v>
      </c>
      <c r="M12" s="73">
        <v>0</v>
      </c>
      <c r="N12" s="73">
        <v>0</v>
      </c>
      <c r="O12" s="73">
        <v>0</v>
      </c>
      <c r="P12" s="74">
        <f>SUM(D12:F12)</f>
        <v>1</v>
      </c>
      <c r="Q12" s="74">
        <v>0</v>
      </c>
      <c r="R12" s="75">
        <f>SUM(G12:I12)</f>
        <v>0</v>
      </c>
      <c r="S12" s="75">
        <v>0</v>
      </c>
      <c r="T12" s="76">
        <f>SUM(J12:L12)</f>
        <v>0</v>
      </c>
      <c r="U12" s="76">
        <v>0</v>
      </c>
      <c r="V12" s="77">
        <f>SUM(M12:O12)</f>
        <v>0</v>
      </c>
      <c r="W12" s="77">
        <v>0</v>
      </c>
      <c r="X12" s="27">
        <f>P12+R12+T12+V12</f>
        <v>1</v>
      </c>
      <c r="Y12" s="27">
        <f>Q12+S12+U12+W12</f>
        <v>0</v>
      </c>
      <c r="Z12" s="28">
        <f>Y12/X12</f>
        <v>0</v>
      </c>
      <c r="AA12" s="27">
        <f>IF(Y12&gt;X12,X12,Y12)</f>
        <v>0</v>
      </c>
      <c r="AB12" s="28" t="str">
        <f>IF(IFERROR(SUM((Q12&gt;0),(S12&gt;0),(U12&gt;0),(W12&gt;0))/SUM((P12&gt;0),(R12&gt;0),(T12&gt;0),(V12&gt;0)),0)&gt;=51%,"SI","NO")</f>
        <v>NO</v>
      </c>
      <c r="AC12" s="95" t="s">
        <v>156</v>
      </c>
    </row>
    <row r="13" spans="1:29" s="29" customFormat="1" ht="21.75" customHeight="1" x14ac:dyDescent="0.25">
      <c r="A13" s="109" t="s">
        <v>30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95"/>
    </row>
    <row r="14" spans="1:29" s="29" customFormat="1" ht="74.25" customHeight="1" x14ac:dyDescent="0.25">
      <c r="A14" s="67" t="s">
        <v>83</v>
      </c>
      <c r="B14" s="78" t="s">
        <v>84</v>
      </c>
      <c r="C14" s="67" t="s">
        <v>63</v>
      </c>
      <c r="D14" s="69">
        <v>0</v>
      </c>
      <c r="E14" s="69">
        <v>0</v>
      </c>
      <c r="F14" s="69">
        <v>1</v>
      </c>
      <c r="G14" s="71">
        <v>0</v>
      </c>
      <c r="H14" s="71">
        <v>0</v>
      </c>
      <c r="I14" s="71">
        <v>1</v>
      </c>
      <c r="J14" s="72">
        <v>0</v>
      </c>
      <c r="K14" s="72">
        <v>0</v>
      </c>
      <c r="L14" s="72">
        <v>1</v>
      </c>
      <c r="M14" s="73">
        <v>0</v>
      </c>
      <c r="N14" s="73">
        <v>0</v>
      </c>
      <c r="O14" s="73">
        <v>0</v>
      </c>
      <c r="P14" s="74">
        <f>SUM(D14:F14)</f>
        <v>1</v>
      </c>
      <c r="Q14" s="74">
        <v>0</v>
      </c>
      <c r="R14" s="75">
        <f>SUM(G14:I14)</f>
        <v>1</v>
      </c>
      <c r="S14" s="75">
        <v>0</v>
      </c>
      <c r="T14" s="76">
        <f>SUM(J14:L14)</f>
        <v>1</v>
      </c>
      <c r="U14" s="76">
        <v>0</v>
      </c>
      <c r="V14" s="77">
        <f t="shared" ref="V14:V33" si="0">SUM(M14:O14)</f>
        <v>0</v>
      </c>
      <c r="W14" s="77">
        <v>0</v>
      </c>
      <c r="X14" s="27">
        <f t="shared" ref="X14:X31" si="1">P14+R14+T14+V14</f>
        <v>3</v>
      </c>
      <c r="Y14" s="27">
        <f t="shared" ref="Y14:Y31" si="2">Q14+S14+U14+W14</f>
        <v>0</v>
      </c>
      <c r="Z14" s="28">
        <f t="shared" ref="Z14:Z31" si="3">Y14/X14</f>
        <v>0</v>
      </c>
      <c r="AA14" s="27">
        <f t="shared" ref="AA14:AA31" si="4">IF(Y14&gt;X14,X14,Y14)</f>
        <v>0</v>
      </c>
      <c r="AB14" s="28" t="str">
        <f t="shared" ref="AB14:AB31" si="5">IF(IFERROR(SUM((Q14&gt;0),(S14&gt;0),(U14&gt;0),(W14&gt;0))/SUM((P14&gt;0),(R14&gt;0),(T14&gt;0),(V14&gt;0)),0)&gt;=51%,"SI","NO")</f>
        <v>NO</v>
      </c>
      <c r="AC14" s="95" t="s">
        <v>156</v>
      </c>
    </row>
    <row r="15" spans="1:29" s="29" customFormat="1" ht="74.25" customHeight="1" x14ac:dyDescent="0.25">
      <c r="A15" s="67" t="s">
        <v>85</v>
      </c>
      <c r="B15" s="78" t="s">
        <v>86</v>
      </c>
      <c r="C15" s="67" t="s">
        <v>63</v>
      </c>
      <c r="D15" s="69">
        <v>0</v>
      </c>
      <c r="E15" s="69">
        <v>0</v>
      </c>
      <c r="F15" s="69">
        <v>1</v>
      </c>
      <c r="G15" s="71">
        <v>2</v>
      </c>
      <c r="H15" s="71">
        <v>2</v>
      </c>
      <c r="I15" s="71">
        <v>2</v>
      </c>
      <c r="J15" s="72">
        <v>2</v>
      </c>
      <c r="K15" s="72">
        <v>2</v>
      </c>
      <c r="L15" s="72">
        <v>2</v>
      </c>
      <c r="M15" s="73">
        <v>2</v>
      </c>
      <c r="N15" s="73">
        <v>2</v>
      </c>
      <c r="O15" s="73">
        <v>2</v>
      </c>
      <c r="P15" s="74">
        <f t="shared" ref="P15:P33" si="6">SUM(D15:F15)</f>
        <v>1</v>
      </c>
      <c r="Q15" s="74">
        <v>0</v>
      </c>
      <c r="R15" s="75">
        <f t="shared" ref="R15:R33" si="7">SUM(G15:I15)</f>
        <v>6</v>
      </c>
      <c r="S15" s="75">
        <v>0</v>
      </c>
      <c r="T15" s="76">
        <f t="shared" ref="T15:T33" si="8">SUM(J15:L15)</f>
        <v>6</v>
      </c>
      <c r="U15" s="76">
        <v>0</v>
      </c>
      <c r="V15" s="77">
        <f t="shared" si="0"/>
        <v>6</v>
      </c>
      <c r="W15" s="77">
        <v>0</v>
      </c>
      <c r="X15" s="27">
        <f t="shared" ref="X15:X21" si="9">P15+R15+T15+V15</f>
        <v>19</v>
      </c>
      <c r="Y15" s="27">
        <f t="shared" ref="Y15:Y21" si="10">Q15+S15+U15+W15</f>
        <v>0</v>
      </c>
      <c r="Z15" s="28">
        <f t="shared" ref="Z15:Z21" si="11">Y15/X15</f>
        <v>0</v>
      </c>
      <c r="AA15" s="27">
        <f t="shared" ref="AA15:AA21" si="12">IF(Y15&gt;X15,X15,Y15)</f>
        <v>0</v>
      </c>
      <c r="AB15" s="28" t="str">
        <f t="shared" ref="AB15:AB21" si="13">IF(IFERROR(SUM((Q15&gt;0),(S15&gt;0),(U15&gt;0),(W15&gt;0))/SUM((P15&gt;0),(R15&gt;0),(T15&gt;0),(V15&gt;0)),0)&gt;=51%,"SI","NO")</f>
        <v>NO</v>
      </c>
      <c r="AC15" s="95" t="s">
        <v>156</v>
      </c>
    </row>
    <row r="16" spans="1:29" s="29" customFormat="1" ht="74.25" customHeight="1" x14ac:dyDescent="0.25">
      <c r="A16" s="67" t="s">
        <v>87</v>
      </c>
      <c r="B16" s="79" t="s">
        <v>88</v>
      </c>
      <c r="C16" s="67" t="s">
        <v>63</v>
      </c>
      <c r="D16" s="69">
        <v>0</v>
      </c>
      <c r="E16" s="69">
        <v>0</v>
      </c>
      <c r="F16" s="69">
        <v>1</v>
      </c>
      <c r="G16" s="71">
        <v>0</v>
      </c>
      <c r="H16" s="71">
        <v>0</v>
      </c>
      <c r="I16" s="71">
        <v>1</v>
      </c>
      <c r="J16" s="72">
        <v>0</v>
      </c>
      <c r="K16" s="72">
        <v>0</v>
      </c>
      <c r="L16" s="72">
        <v>1</v>
      </c>
      <c r="M16" s="73">
        <v>0</v>
      </c>
      <c r="N16" s="73">
        <v>0</v>
      </c>
      <c r="O16" s="73">
        <v>1</v>
      </c>
      <c r="P16" s="74">
        <f t="shared" si="6"/>
        <v>1</v>
      </c>
      <c r="Q16" s="74">
        <v>0</v>
      </c>
      <c r="R16" s="75">
        <f t="shared" si="7"/>
        <v>1</v>
      </c>
      <c r="S16" s="75">
        <v>0</v>
      </c>
      <c r="T16" s="76">
        <f t="shared" si="8"/>
        <v>1</v>
      </c>
      <c r="U16" s="76">
        <v>0</v>
      </c>
      <c r="V16" s="77">
        <f t="shared" si="0"/>
        <v>1</v>
      </c>
      <c r="W16" s="77">
        <v>0</v>
      </c>
      <c r="X16" s="27">
        <f t="shared" si="9"/>
        <v>4</v>
      </c>
      <c r="Y16" s="27">
        <f t="shared" si="10"/>
        <v>0</v>
      </c>
      <c r="Z16" s="28">
        <f t="shared" si="11"/>
        <v>0</v>
      </c>
      <c r="AA16" s="27">
        <f t="shared" si="12"/>
        <v>0</v>
      </c>
      <c r="AB16" s="28" t="str">
        <f t="shared" si="13"/>
        <v>NO</v>
      </c>
      <c r="AC16" s="95" t="s">
        <v>156</v>
      </c>
    </row>
    <row r="17" spans="1:29" s="29" customFormat="1" ht="74.25" customHeight="1" x14ac:dyDescent="0.25">
      <c r="A17" s="67" t="s">
        <v>89</v>
      </c>
      <c r="B17" s="79" t="s">
        <v>90</v>
      </c>
      <c r="C17" s="67" t="s">
        <v>63</v>
      </c>
      <c r="D17" s="69">
        <v>1</v>
      </c>
      <c r="E17" s="69">
        <v>1</v>
      </c>
      <c r="F17" s="69">
        <v>1</v>
      </c>
      <c r="G17" s="71">
        <v>1</v>
      </c>
      <c r="H17" s="71">
        <v>1</v>
      </c>
      <c r="I17" s="71">
        <v>1</v>
      </c>
      <c r="J17" s="72">
        <v>1</v>
      </c>
      <c r="K17" s="72">
        <v>1</v>
      </c>
      <c r="L17" s="72">
        <v>1</v>
      </c>
      <c r="M17" s="73">
        <v>1</v>
      </c>
      <c r="N17" s="73">
        <v>1</v>
      </c>
      <c r="O17" s="73">
        <v>1</v>
      </c>
      <c r="P17" s="74">
        <f t="shared" si="6"/>
        <v>3</v>
      </c>
      <c r="Q17" s="74">
        <v>0</v>
      </c>
      <c r="R17" s="75">
        <f t="shared" si="7"/>
        <v>3</v>
      </c>
      <c r="S17" s="75">
        <v>0</v>
      </c>
      <c r="T17" s="76">
        <f t="shared" si="8"/>
        <v>3</v>
      </c>
      <c r="U17" s="76">
        <v>0</v>
      </c>
      <c r="V17" s="77">
        <f t="shared" si="0"/>
        <v>3</v>
      </c>
      <c r="W17" s="77">
        <v>0</v>
      </c>
      <c r="X17" s="27">
        <f t="shared" si="9"/>
        <v>12</v>
      </c>
      <c r="Y17" s="27">
        <f t="shared" si="10"/>
        <v>0</v>
      </c>
      <c r="Z17" s="28">
        <f t="shared" si="11"/>
        <v>0</v>
      </c>
      <c r="AA17" s="27">
        <f t="shared" si="12"/>
        <v>0</v>
      </c>
      <c r="AB17" s="28" t="str">
        <f t="shared" si="13"/>
        <v>NO</v>
      </c>
      <c r="AC17" s="95" t="s">
        <v>156</v>
      </c>
    </row>
    <row r="18" spans="1:29" s="29" customFormat="1" ht="74.25" customHeight="1" x14ac:dyDescent="0.25">
      <c r="A18" s="67" t="s">
        <v>91</v>
      </c>
      <c r="B18" s="67" t="s">
        <v>92</v>
      </c>
      <c r="C18" s="67" t="s">
        <v>63</v>
      </c>
      <c r="D18" s="69">
        <v>1</v>
      </c>
      <c r="E18" s="69">
        <v>0</v>
      </c>
      <c r="F18" s="69">
        <v>0</v>
      </c>
      <c r="G18" s="71">
        <v>1</v>
      </c>
      <c r="H18" s="71">
        <v>1</v>
      </c>
      <c r="I18" s="71">
        <v>1</v>
      </c>
      <c r="J18" s="72">
        <v>1</v>
      </c>
      <c r="K18" s="72">
        <v>1</v>
      </c>
      <c r="L18" s="72">
        <v>1</v>
      </c>
      <c r="M18" s="73">
        <v>1</v>
      </c>
      <c r="N18" s="73">
        <v>1</v>
      </c>
      <c r="O18" s="73">
        <v>0</v>
      </c>
      <c r="P18" s="74">
        <f t="shared" si="6"/>
        <v>1</v>
      </c>
      <c r="Q18" s="74">
        <v>0</v>
      </c>
      <c r="R18" s="75">
        <f t="shared" si="7"/>
        <v>3</v>
      </c>
      <c r="S18" s="75">
        <v>0</v>
      </c>
      <c r="T18" s="76">
        <f t="shared" si="8"/>
        <v>3</v>
      </c>
      <c r="U18" s="76">
        <v>0</v>
      </c>
      <c r="V18" s="77">
        <f t="shared" si="0"/>
        <v>2</v>
      </c>
      <c r="W18" s="77">
        <v>0</v>
      </c>
      <c r="X18" s="27">
        <f t="shared" si="9"/>
        <v>9</v>
      </c>
      <c r="Y18" s="27">
        <f t="shared" si="10"/>
        <v>0</v>
      </c>
      <c r="Z18" s="28">
        <f t="shared" si="11"/>
        <v>0</v>
      </c>
      <c r="AA18" s="27">
        <f t="shared" si="12"/>
        <v>0</v>
      </c>
      <c r="AB18" s="28" t="str">
        <f t="shared" si="13"/>
        <v>NO</v>
      </c>
      <c r="AC18" s="95" t="s">
        <v>156</v>
      </c>
    </row>
    <row r="19" spans="1:29" s="29" customFormat="1" ht="74.25" customHeight="1" x14ac:dyDescent="0.25">
      <c r="A19" s="67" t="s">
        <v>93</v>
      </c>
      <c r="B19" s="80" t="s">
        <v>94</v>
      </c>
      <c r="C19" s="67" t="s">
        <v>95</v>
      </c>
      <c r="D19" s="69">
        <v>0</v>
      </c>
      <c r="E19" s="69">
        <v>0</v>
      </c>
      <c r="F19" s="69">
        <v>1</v>
      </c>
      <c r="G19" s="71">
        <v>0</v>
      </c>
      <c r="H19" s="71">
        <v>0</v>
      </c>
      <c r="I19" s="71">
        <v>1</v>
      </c>
      <c r="J19" s="72">
        <v>0</v>
      </c>
      <c r="K19" s="72">
        <v>0</v>
      </c>
      <c r="L19" s="72">
        <v>1</v>
      </c>
      <c r="M19" s="73">
        <v>0</v>
      </c>
      <c r="N19" s="73">
        <v>1</v>
      </c>
      <c r="O19" s="73">
        <v>0</v>
      </c>
      <c r="P19" s="74">
        <f t="shared" si="6"/>
        <v>1</v>
      </c>
      <c r="Q19" s="74">
        <v>0</v>
      </c>
      <c r="R19" s="75">
        <f t="shared" si="7"/>
        <v>1</v>
      </c>
      <c r="S19" s="75">
        <v>0</v>
      </c>
      <c r="T19" s="76">
        <f t="shared" si="8"/>
        <v>1</v>
      </c>
      <c r="U19" s="76">
        <v>0</v>
      </c>
      <c r="V19" s="77">
        <f t="shared" si="0"/>
        <v>1</v>
      </c>
      <c r="W19" s="77">
        <v>0</v>
      </c>
      <c r="X19" s="27">
        <f t="shared" si="9"/>
        <v>4</v>
      </c>
      <c r="Y19" s="27">
        <f t="shared" si="10"/>
        <v>0</v>
      </c>
      <c r="Z19" s="28">
        <f t="shared" si="11"/>
        <v>0</v>
      </c>
      <c r="AA19" s="27">
        <f t="shared" si="12"/>
        <v>0</v>
      </c>
      <c r="AB19" s="28" t="str">
        <f t="shared" si="13"/>
        <v>NO</v>
      </c>
      <c r="AC19" s="95" t="s">
        <v>156</v>
      </c>
    </row>
    <row r="20" spans="1:29" s="29" customFormat="1" ht="74.25" customHeight="1" x14ac:dyDescent="0.25">
      <c r="A20" s="67" t="s">
        <v>96</v>
      </c>
      <c r="B20" s="80" t="s">
        <v>97</v>
      </c>
      <c r="C20" s="67" t="s">
        <v>95</v>
      </c>
      <c r="D20" s="69">
        <v>0</v>
      </c>
      <c r="E20" s="69">
        <v>0</v>
      </c>
      <c r="F20" s="69">
        <v>1</v>
      </c>
      <c r="G20" s="71">
        <v>1</v>
      </c>
      <c r="H20" s="71">
        <v>1</v>
      </c>
      <c r="I20" s="71">
        <v>1</v>
      </c>
      <c r="J20" s="72">
        <v>1</v>
      </c>
      <c r="K20" s="72">
        <v>1</v>
      </c>
      <c r="L20" s="72">
        <v>1</v>
      </c>
      <c r="M20" s="73">
        <v>1</v>
      </c>
      <c r="N20" s="73">
        <v>1</v>
      </c>
      <c r="O20" s="73">
        <v>1</v>
      </c>
      <c r="P20" s="74">
        <f t="shared" si="6"/>
        <v>1</v>
      </c>
      <c r="Q20" s="74">
        <v>0</v>
      </c>
      <c r="R20" s="75">
        <f t="shared" si="7"/>
        <v>3</v>
      </c>
      <c r="S20" s="75">
        <v>0</v>
      </c>
      <c r="T20" s="76">
        <f t="shared" si="8"/>
        <v>3</v>
      </c>
      <c r="U20" s="76">
        <v>0</v>
      </c>
      <c r="V20" s="77">
        <f t="shared" si="0"/>
        <v>3</v>
      </c>
      <c r="W20" s="77">
        <v>0</v>
      </c>
      <c r="X20" s="27">
        <f t="shared" si="9"/>
        <v>10</v>
      </c>
      <c r="Y20" s="27">
        <f t="shared" si="10"/>
        <v>0</v>
      </c>
      <c r="Z20" s="28">
        <f t="shared" si="11"/>
        <v>0</v>
      </c>
      <c r="AA20" s="27">
        <f t="shared" si="12"/>
        <v>0</v>
      </c>
      <c r="AB20" s="28" t="str">
        <f t="shared" si="13"/>
        <v>NO</v>
      </c>
      <c r="AC20" s="95" t="s">
        <v>156</v>
      </c>
    </row>
    <row r="21" spans="1:29" s="29" customFormat="1" ht="74.25" customHeight="1" x14ac:dyDescent="0.25">
      <c r="A21" s="67" t="s">
        <v>98</v>
      </c>
      <c r="B21" s="80" t="s">
        <v>99</v>
      </c>
      <c r="C21" s="67" t="s">
        <v>95</v>
      </c>
      <c r="D21" s="69">
        <v>4</v>
      </c>
      <c r="E21" s="69">
        <v>4</v>
      </c>
      <c r="F21" s="69">
        <v>4</v>
      </c>
      <c r="G21" s="71">
        <v>2</v>
      </c>
      <c r="H21" s="71">
        <v>2</v>
      </c>
      <c r="I21" s="71">
        <v>2</v>
      </c>
      <c r="J21" s="72">
        <v>2</v>
      </c>
      <c r="K21" s="72">
        <v>2</v>
      </c>
      <c r="L21" s="72">
        <v>2</v>
      </c>
      <c r="M21" s="73">
        <v>2</v>
      </c>
      <c r="N21" s="73">
        <v>2</v>
      </c>
      <c r="O21" s="73">
        <v>0</v>
      </c>
      <c r="P21" s="74">
        <f t="shared" si="6"/>
        <v>12</v>
      </c>
      <c r="Q21" s="74">
        <v>0</v>
      </c>
      <c r="R21" s="75">
        <f t="shared" si="7"/>
        <v>6</v>
      </c>
      <c r="S21" s="75">
        <v>0</v>
      </c>
      <c r="T21" s="76">
        <f t="shared" si="8"/>
        <v>6</v>
      </c>
      <c r="U21" s="76">
        <v>0</v>
      </c>
      <c r="V21" s="77">
        <f t="shared" si="0"/>
        <v>4</v>
      </c>
      <c r="W21" s="77">
        <v>0</v>
      </c>
      <c r="X21" s="27">
        <f t="shared" si="9"/>
        <v>28</v>
      </c>
      <c r="Y21" s="27">
        <f t="shared" si="10"/>
        <v>0</v>
      </c>
      <c r="Z21" s="28">
        <f t="shared" si="11"/>
        <v>0</v>
      </c>
      <c r="AA21" s="27">
        <f t="shared" si="12"/>
        <v>0</v>
      </c>
      <c r="AB21" s="28" t="str">
        <f t="shared" si="13"/>
        <v>NO</v>
      </c>
      <c r="AC21" s="95" t="s">
        <v>156</v>
      </c>
    </row>
    <row r="22" spans="1:29" s="29" customFormat="1" ht="74.25" customHeight="1" x14ac:dyDescent="0.25">
      <c r="A22" s="67" t="s">
        <v>100</v>
      </c>
      <c r="B22" s="80" t="s">
        <v>101</v>
      </c>
      <c r="C22" s="67" t="s">
        <v>95</v>
      </c>
      <c r="D22" s="69">
        <v>0</v>
      </c>
      <c r="E22" s="69">
        <v>0</v>
      </c>
      <c r="F22" s="69">
        <v>1</v>
      </c>
      <c r="G22" s="71">
        <v>1</v>
      </c>
      <c r="H22" s="71">
        <v>1</v>
      </c>
      <c r="I22" s="71">
        <v>1</v>
      </c>
      <c r="J22" s="72">
        <v>1</v>
      </c>
      <c r="K22" s="72">
        <v>1</v>
      </c>
      <c r="L22" s="72">
        <v>1</v>
      </c>
      <c r="M22" s="73">
        <v>1</v>
      </c>
      <c r="N22" s="73">
        <v>0</v>
      </c>
      <c r="O22" s="73">
        <v>0</v>
      </c>
      <c r="P22" s="74">
        <f t="shared" si="6"/>
        <v>1</v>
      </c>
      <c r="Q22" s="74">
        <v>0</v>
      </c>
      <c r="R22" s="75">
        <f t="shared" si="7"/>
        <v>3</v>
      </c>
      <c r="S22" s="75">
        <v>0</v>
      </c>
      <c r="T22" s="76">
        <f t="shared" si="8"/>
        <v>3</v>
      </c>
      <c r="U22" s="76">
        <v>0</v>
      </c>
      <c r="V22" s="77">
        <f t="shared" si="0"/>
        <v>1</v>
      </c>
      <c r="W22" s="77">
        <v>0</v>
      </c>
      <c r="X22" s="27">
        <f t="shared" ref="X22" si="14">P22+R22+T22+V22</f>
        <v>8</v>
      </c>
      <c r="Y22" s="27">
        <f t="shared" ref="Y22" si="15">Q22+S22+U22+W22</f>
        <v>0</v>
      </c>
      <c r="Z22" s="28">
        <f t="shared" ref="Z22" si="16">Y22/X22</f>
        <v>0</v>
      </c>
      <c r="AA22" s="27">
        <f t="shared" ref="AA22" si="17">IF(Y22&gt;X22,X22,Y22)</f>
        <v>0</v>
      </c>
      <c r="AB22" s="28" t="str">
        <f t="shared" ref="AB22" si="18">IF(IFERROR(SUM((Q22&gt;0),(S22&gt;0),(U22&gt;0),(W22&gt;0))/SUM((P22&gt;0),(R22&gt;0),(T22&gt;0),(V22&gt;0)),0)&gt;=51%,"SI","NO")</f>
        <v>NO</v>
      </c>
      <c r="AC22" s="95" t="s">
        <v>156</v>
      </c>
    </row>
    <row r="23" spans="1:29" s="29" customFormat="1" ht="74.25" customHeight="1" x14ac:dyDescent="0.25">
      <c r="A23" s="67" t="s">
        <v>102</v>
      </c>
      <c r="B23" s="67" t="s">
        <v>103</v>
      </c>
      <c r="C23" s="67" t="s">
        <v>104</v>
      </c>
      <c r="D23" s="69">
        <v>0</v>
      </c>
      <c r="E23" s="69">
        <v>2</v>
      </c>
      <c r="F23" s="69">
        <v>2</v>
      </c>
      <c r="G23" s="71">
        <v>0</v>
      </c>
      <c r="H23" s="71">
        <v>0</v>
      </c>
      <c r="I23" s="71">
        <v>3</v>
      </c>
      <c r="J23" s="72">
        <v>0</v>
      </c>
      <c r="K23" s="72">
        <v>0</v>
      </c>
      <c r="L23" s="72">
        <v>3</v>
      </c>
      <c r="M23" s="73">
        <v>0</v>
      </c>
      <c r="N23" s="73">
        <v>0</v>
      </c>
      <c r="O23" s="73">
        <v>0</v>
      </c>
      <c r="P23" s="74">
        <f t="shared" si="6"/>
        <v>4</v>
      </c>
      <c r="Q23" s="74">
        <v>0</v>
      </c>
      <c r="R23" s="75">
        <f t="shared" si="7"/>
        <v>3</v>
      </c>
      <c r="S23" s="75">
        <v>0</v>
      </c>
      <c r="T23" s="76">
        <f t="shared" si="8"/>
        <v>3</v>
      </c>
      <c r="U23" s="76">
        <v>0</v>
      </c>
      <c r="V23" s="77">
        <f t="shared" si="0"/>
        <v>0</v>
      </c>
      <c r="W23" s="77">
        <v>0</v>
      </c>
      <c r="X23" s="27">
        <f t="shared" ref="X23" si="19">P23+R23+T23+V23</f>
        <v>10</v>
      </c>
      <c r="Y23" s="27">
        <f t="shared" ref="Y23" si="20">Q23+S23+U23+W23</f>
        <v>0</v>
      </c>
      <c r="Z23" s="28">
        <f t="shared" ref="Z23" si="21">Y23/X23</f>
        <v>0</v>
      </c>
      <c r="AA23" s="27">
        <f t="shared" ref="AA23" si="22">IF(Y23&gt;X23,X23,Y23)</f>
        <v>0</v>
      </c>
      <c r="AB23" s="28" t="str">
        <f t="shared" ref="AB23" si="23">IF(IFERROR(SUM((Q23&gt;0),(S23&gt;0),(U23&gt;0),(W23&gt;0))/SUM((P23&gt;0),(R23&gt;0),(T23&gt;0),(V23&gt;0)),0)&gt;=51%,"SI","NO")</f>
        <v>NO</v>
      </c>
      <c r="AC23" s="95" t="s">
        <v>156</v>
      </c>
    </row>
    <row r="24" spans="1:29" s="29" customFormat="1" ht="102" customHeight="1" x14ac:dyDescent="0.25">
      <c r="A24" s="81" t="s">
        <v>105</v>
      </c>
      <c r="B24" s="67" t="s">
        <v>106</v>
      </c>
      <c r="C24" s="67" t="s">
        <v>104</v>
      </c>
      <c r="D24" s="69">
        <v>1</v>
      </c>
      <c r="E24" s="69">
        <v>0</v>
      </c>
      <c r="F24" s="69">
        <v>1</v>
      </c>
      <c r="G24" s="71">
        <v>1</v>
      </c>
      <c r="H24" s="71">
        <v>1</v>
      </c>
      <c r="I24" s="71">
        <v>1</v>
      </c>
      <c r="J24" s="72">
        <v>1</v>
      </c>
      <c r="K24" s="72">
        <v>1</v>
      </c>
      <c r="L24" s="72">
        <v>1</v>
      </c>
      <c r="M24" s="73">
        <v>1</v>
      </c>
      <c r="N24" s="73">
        <v>0</v>
      </c>
      <c r="O24" s="73">
        <v>0</v>
      </c>
      <c r="P24" s="74">
        <f t="shared" si="6"/>
        <v>2</v>
      </c>
      <c r="Q24" s="74">
        <v>0</v>
      </c>
      <c r="R24" s="75">
        <f t="shared" si="7"/>
        <v>3</v>
      </c>
      <c r="S24" s="75">
        <v>0</v>
      </c>
      <c r="T24" s="76">
        <f t="shared" si="8"/>
        <v>3</v>
      </c>
      <c r="U24" s="76">
        <v>0</v>
      </c>
      <c r="V24" s="77">
        <f t="shared" si="0"/>
        <v>1</v>
      </c>
      <c r="W24" s="77">
        <v>0</v>
      </c>
      <c r="X24" s="27">
        <f t="shared" si="1"/>
        <v>9</v>
      </c>
      <c r="Y24" s="27">
        <f t="shared" si="2"/>
        <v>0</v>
      </c>
      <c r="Z24" s="28">
        <f t="shared" si="3"/>
        <v>0</v>
      </c>
      <c r="AA24" s="27">
        <f t="shared" si="4"/>
        <v>0</v>
      </c>
      <c r="AB24" s="28" t="str">
        <f t="shared" si="5"/>
        <v>NO</v>
      </c>
      <c r="AC24" s="95" t="s">
        <v>156</v>
      </c>
    </row>
    <row r="25" spans="1:29" s="29" customFormat="1" ht="102" customHeight="1" x14ac:dyDescent="0.25">
      <c r="A25" s="67" t="s">
        <v>107</v>
      </c>
      <c r="B25" s="80" t="s">
        <v>108</v>
      </c>
      <c r="C25" s="67" t="s">
        <v>95</v>
      </c>
      <c r="D25" s="69">
        <v>0</v>
      </c>
      <c r="E25" s="69">
        <v>0</v>
      </c>
      <c r="F25" s="69">
        <v>1</v>
      </c>
      <c r="G25" s="71">
        <v>1</v>
      </c>
      <c r="H25" s="71">
        <v>1</v>
      </c>
      <c r="I25" s="71">
        <v>1</v>
      </c>
      <c r="J25" s="72">
        <v>1</v>
      </c>
      <c r="K25" s="72">
        <v>1</v>
      </c>
      <c r="L25" s="72">
        <v>1</v>
      </c>
      <c r="M25" s="73">
        <v>1</v>
      </c>
      <c r="N25" s="73">
        <v>1</v>
      </c>
      <c r="O25" s="73">
        <v>1</v>
      </c>
      <c r="P25" s="74">
        <f t="shared" si="6"/>
        <v>1</v>
      </c>
      <c r="Q25" s="74">
        <v>0</v>
      </c>
      <c r="R25" s="75">
        <f t="shared" si="7"/>
        <v>3</v>
      </c>
      <c r="S25" s="75">
        <v>0</v>
      </c>
      <c r="T25" s="76">
        <f t="shared" si="8"/>
        <v>3</v>
      </c>
      <c r="U25" s="76">
        <v>0</v>
      </c>
      <c r="V25" s="77">
        <f t="shared" si="0"/>
        <v>3</v>
      </c>
      <c r="W25" s="77">
        <v>0</v>
      </c>
      <c r="X25" s="27">
        <f t="shared" si="1"/>
        <v>10</v>
      </c>
      <c r="Y25" s="27">
        <f t="shared" si="2"/>
        <v>0</v>
      </c>
      <c r="Z25" s="28">
        <f t="shared" si="3"/>
        <v>0</v>
      </c>
      <c r="AA25" s="27">
        <f t="shared" si="4"/>
        <v>0</v>
      </c>
      <c r="AB25" s="28" t="str">
        <f t="shared" si="5"/>
        <v>NO</v>
      </c>
      <c r="AC25" s="95" t="s">
        <v>156</v>
      </c>
    </row>
    <row r="26" spans="1:29" s="29" customFormat="1" ht="102" customHeight="1" x14ac:dyDescent="0.25">
      <c r="A26" s="67" t="s">
        <v>109</v>
      </c>
      <c r="B26" s="65" t="s">
        <v>110</v>
      </c>
      <c r="C26" s="82" t="s">
        <v>111</v>
      </c>
      <c r="D26" s="69">
        <v>9</v>
      </c>
      <c r="E26" s="69">
        <v>10</v>
      </c>
      <c r="F26" s="69">
        <v>9</v>
      </c>
      <c r="G26" s="71">
        <v>2</v>
      </c>
      <c r="H26" s="71">
        <v>1</v>
      </c>
      <c r="I26" s="71">
        <v>2</v>
      </c>
      <c r="J26" s="72">
        <v>2</v>
      </c>
      <c r="K26" s="72">
        <v>1</v>
      </c>
      <c r="L26" s="72">
        <v>2</v>
      </c>
      <c r="M26" s="73">
        <v>2</v>
      </c>
      <c r="N26" s="73">
        <v>1</v>
      </c>
      <c r="O26" s="73">
        <v>0</v>
      </c>
      <c r="P26" s="74">
        <f t="shared" si="6"/>
        <v>28</v>
      </c>
      <c r="Q26" s="74">
        <v>0</v>
      </c>
      <c r="R26" s="75">
        <f t="shared" si="7"/>
        <v>5</v>
      </c>
      <c r="S26" s="75">
        <v>0</v>
      </c>
      <c r="T26" s="76">
        <f t="shared" si="8"/>
        <v>5</v>
      </c>
      <c r="U26" s="76">
        <v>0</v>
      </c>
      <c r="V26" s="77">
        <f t="shared" si="0"/>
        <v>3</v>
      </c>
      <c r="W26" s="77">
        <v>0</v>
      </c>
      <c r="X26" s="27">
        <f t="shared" si="1"/>
        <v>41</v>
      </c>
      <c r="Y26" s="27">
        <f t="shared" si="2"/>
        <v>0</v>
      </c>
      <c r="Z26" s="28">
        <f t="shared" si="3"/>
        <v>0</v>
      </c>
      <c r="AA26" s="27">
        <f t="shared" si="4"/>
        <v>0</v>
      </c>
      <c r="AB26" s="28" t="str">
        <f t="shared" si="5"/>
        <v>NO</v>
      </c>
      <c r="AC26" s="95" t="s">
        <v>157</v>
      </c>
    </row>
    <row r="27" spans="1:29" s="29" customFormat="1" ht="102" customHeight="1" x14ac:dyDescent="0.25">
      <c r="A27" s="67" t="s">
        <v>112</v>
      </c>
      <c r="B27" s="65" t="s">
        <v>113</v>
      </c>
      <c r="C27" s="82" t="s">
        <v>111</v>
      </c>
      <c r="D27" s="69">
        <v>11</v>
      </c>
      <c r="E27" s="69">
        <v>7</v>
      </c>
      <c r="F27" s="69">
        <v>5</v>
      </c>
      <c r="G27" s="71">
        <v>2</v>
      </c>
      <c r="H27" s="71">
        <v>1</v>
      </c>
      <c r="I27" s="71">
        <v>2</v>
      </c>
      <c r="J27" s="72">
        <v>2</v>
      </c>
      <c r="K27" s="72">
        <v>1</v>
      </c>
      <c r="L27" s="72">
        <v>2</v>
      </c>
      <c r="M27" s="73">
        <v>2</v>
      </c>
      <c r="N27" s="73">
        <v>1</v>
      </c>
      <c r="O27" s="73">
        <v>0</v>
      </c>
      <c r="P27" s="74">
        <f t="shared" si="6"/>
        <v>23</v>
      </c>
      <c r="Q27" s="74">
        <v>0</v>
      </c>
      <c r="R27" s="75">
        <f t="shared" si="7"/>
        <v>5</v>
      </c>
      <c r="S27" s="75">
        <v>0</v>
      </c>
      <c r="T27" s="76">
        <f t="shared" si="8"/>
        <v>5</v>
      </c>
      <c r="U27" s="76">
        <v>0</v>
      </c>
      <c r="V27" s="77">
        <f t="shared" si="0"/>
        <v>3</v>
      </c>
      <c r="W27" s="77">
        <v>0</v>
      </c>
      <c r="X27" s="27">
        <f t="shared" si="1"/>
        <v>36</v>
      </c>
      <c r="Y27" s="27">
        <f t="shared" si="2"/>
        <v>0</v>
      </c>
      <c r="Z27" s="28">
        <f t="shared" si="3"/>
        <v>0</v>
      </c>
      <c r="AA27" s="27">
        <f t="shared" si="4"/>
        <v>0</v>
      </c>
      <c r="AB27" s="28" t="str">
        <f t="shared" si="5"/>
        <v>NO</v>
      </c>
      <c r="AC27" s="95" t="s">
        <v>157</v>
      </c>
    </row>
    <row r="28" spans="1:29" s="29" customFormat="1" ht="102" customHeight="1" x14ac:dyDescent="0.25">
      <c r="A28" s="67" t="s">
        <v>114</v>
      </c>
      <c r="B28" s="79" t="s">
        <v>115</v>
      </c>
      <c r="C28" s="82" t="s">
        <v>116</v>
      </c>
      <c r="D28" s="69">
        <v>0</v>
      </c>
      <c r="E28" s="69">
        <v>7</v>
      </c>
      <c r="F28" s="69">
        <v>5</v>
      </c>
      <c r="G28" s="71">
        <v>2</v>
      </c>
      <c r="H28" s="71">
        <v>2</v>
      </c>
      <c r="I28" s="71">
        <v>2</v>
      </c>
      <c r="J28" s="72">
        <v>2</v>
      </c>
      <c r="K28" s="72">
        <v>2</v>
      </c>
      <c r="L28" s="72">
        <v>2</v>
      </c>
      <c r="M28" s="73">
        <v>2</v>
      </c>
      <c r="N28" s="73">
        <v>2</v>
      </c>
      <c r="O28" s="73">
        <v>0</v>
      </c>
      <c r="P28" s="74">
        <f t="shared" si="6"/>
        <v>12</v>
      </c>
      <c r="Q28" s="74">
        <v>0</v>
      </c>
      <c r="R28" s="75">
        <f t="shared" si="7"/>
        <v>6</v>
      </c>
      <c r="S28" s="75">
        <v>0</v>
      </c>
      <c r="T28" s="76">
        <f t="shared" si="8"/>
        <v>6</v>
      </c>
      <c r="U28" s="76">
        <v>0</v>
      </c>
      <c r="V28" s="77">
        <f t="shared" si="0"/>
        <v>4</v>
      </c>
      <c r="W28" s="77">
        <v>0</v>
      </c>
      <c r="X28" s="27">
        <f t="shared" si="1"/>
        <v>28</v>
      </c>
      <c r="Y28" s="27">
        <f t="shared" si="2"/>
        <v>0</v>
      </c>
      <c r="Z28" s="28">
        <f t="shared" si="3"/>
        <v>0</v>
      </c>
      <c r="AA28" s="27">
        <f t="shared" si="4"/>
        <v>0</v>
      </c>
      <c r="AB28" s="28" t="str">
        <f t="shared" si="5"/>
        <v>NO</v>
      </c>
      <c r="AC28" s="95" t="s">
        <v>157</v>
      </c>
    </row>
    <row r="29" spans="1:29" s="29" customFormat="1" ht="74.25" customHeight="1" x14ac:dyDescent="0.25">
      <c r="A29" s="67" t="s">
        <v>117</v>
      </c>
      <c r="B29" s="67" t="s">
        <v>118</v>
      </c>
      <c r="C29" s="82" t="s">
        <v>95</v>
      </c>
      <c r="D29" s="69">
        <v>0</v>
      </c>
      <c r="E29" s="69">
        <v>0</v>
      </c>
      <c r="F29" s="69">
        <v>1</v>
      </c>
      <c r="G29" s="71">
        <v>0</v>
      </c>
      <c r="H29" s="71">
        <v>0</v>
      </c>
      <c r="I29" s="71">
        <v>2</v>
      </c>
      <c r="J29" s="72">
        <v>0</v>
      </c>
      <c r="K29" s="72">
        <v>0</v>
      </c>
      <c r="L29" s="72">
        <v>2</v>
      </c>
      <c r="M29" s="73">
        <v>2</v>
      </c>
      <c r="N29" s="73">
        <v>0</v>
      </c>
      <c r="O29" s="73">
        <v>0</v>
      </c>
      <c r="P29" s="74">
        <f t="shared" si="6"/>
        <v>1</v>
      </c>
      <c r="Q29" s="74">
        <v>0</v>
      </c>
      <c r="R29" s="75">
        <f t="shared" si="7"/>
        <v>2</v>
      </c>
      <c r="S29" s="75">
        <v>0</v>
      </c>
      <c r="T29" s="76">
        <f t="shared" si="8"/>
        <v>2</v>
      </c>
      <c r="U29" s="76">
        <v>0</v>
      </c>
      <c r="V29" s="77">
        <f t="shared" si="0"/>
        <v>2</v>
      </c>
      <c r="W29" s="77">
        <v>0</v>
      </c>
      <c r="X29" s="27">
        <f t="shared" si="1"/>
        <v>7</v>
      </c>
      <c r="Y29" s="27">
        <f t="shared" si="2"/>
        <v>0</v>
      </c>
      <c r="Z29" s="28">
        <f t="shared" si="3"/>
        <v>0</v>
      </c>
      <c r="AA29" s="27">
        <f t="shared" si="4"/>
        <v>0</v>
      </c>
      <c r="AB29" s="28" t="str">
        <f t="shared" si="5"/>
        <v>NO</v>
      </c>
      <c r="AC29" s="95" t="s">
        <v>156</v>
      </c>
    </row>
    <row r="30" spans="1:29" s="29" customFormat="1" ht="75" customHeight="1" x14ac:dyDescent="0.25">
      <c r="A30" s="67" t="s">
        <v>119</v>
      </c>
      <c r="B30" s="67" t="s">
        <v>120</v>
      </c>
      <c r="C30" s="82" t="s">
        <v>95</v>
      </c>
      <c r="D30" s="69">
        <v>0</v>
      </c>
      <c r="E30" s="69">
        <v>1</v>
      </c>
      <c r="F30" s="69">
        <v>1</v>
      </c>
      <c r="G30" s="71">
        <v>0</v>
      </c>
      <c r="H30" s="71">
        <v>0</v>
      </c>
      <c r="I30" s="71">
        <v>2</v>
      </c>
      <c r="J30" s="72">
        <v>0</v>
      </c>
      <c r="K30" s="72">
        <v>2</v>
      </c>
      <c r="L30" s="72">
        <v>0</v>
      </c>
      <c r="M30" s="73">
        <v>2</v>
      </c>
      <c r="N30" s="73">
        <v>0</v>
      </c>
      <c r="O30" s="73">
        <v>0</v>
      </c>
      <c r="P30" s="74">
        <f t="shared" si="6"/>
        <v>2</v>
      </c>
      <c r="Q30" s="74">
        <v>0</v>
      </c>
      <c r="R30" s="75">
        <f t="shared" si="7"/>
        <v>2</v>
      </c>
      <c r="S30" s="75">
        <v>0</v>
      </c>
      <c r="T30" s="76">
        <f t="shared" si="8"/>
        <v>2</v>
      </c>
      <c r="U30" s="76">
        <v>0</v>
      </c>
      <c r="V30" s="77">
        <f t="shared" si="0"/>
        <v>2</v>
      </c>
      <c r="W30" s="77">
        <v>0</v>
      </c>
      <c r="X30" s="27">
        <f t="shared" si="1"/>
        <v>8</v>
      </c>
      <c r="Y30" s="27">
        <f t="shared" si="2"/>
        <v>0</v>
      </c>
      <c r="Z30" s="28">
        <f t="shared" si="3"/>
        <v>0</v>
      </c>
      <c r="AA30" s="27">
        <f t="shared" si="4"/>
        <v>0</v>
      </c>
      <c r="AB30" s="28" t="str">
        <f t="shared" si="5"/>
        <v>NO</v>
      </c>
      <c r="AC30" s="95" t="s">
        <v>156</v>
      </c>
    </row>
    <row r="31" spans="1:29" s="29" customFormat="1" ht="102" customHeight="1" x14ac:dyDescent="0.25">
      <c r="A31" s="67" t="s">
        <v>121</v>
      </c>
      <c r="B31" s="67" t="s">
        <v>122</v>
      </c>
      <c r="C31" s="82" t="s">
        <v>95</v>
      </c>
      <c r="D31" s="69">
        <v>1</v>
      </c>
      <c r="E31" s="69">
        <v>1</v>
      </c>
      <c r="F31" s="69">
        <v>1</v>
      </c>
      <c r="G31" s="71">
        <v>1</v>
      </c>
      <c r="H31" s="71">
        <v>1</v>
      </c>
      <c r="I31" s="71">
        <v>1</v>
      </c>
      <c r="J31" s="72">
        <v>1</v>
      </c>
      <c r="K31" s="72">
        <v>1</v>
      </c>
      <c r="L31" s="72">
        <v>1</v>
      </c>
      <c r="M31" s="73">
        <v>1</v>
      </c>
      <c r="N31" s="73">
        <v>1</v>
      </c>
      <c r="O31" s="73">
        <v>0</v>
      </c>
      <c r="P31" s="74">
        <f t="shared" si="6"/>
        <v>3</v>
      </c>
      <c r="Q31" s="74">
        <v>0</v>
      </c>
      <c r="R31" s="75">
        <f t="shared" si="7"/>
        <v>3</v>
      </c>
      <c r="S31" s="75">
        <v>0</v>
      </c>
      <c r="T31" s="76">
        <f t="shared" si="8"/>
        <v>3</v>
      </c>
      <c r="U31" s="76">
        <v>0</v>
      </c>
      <c r="V31" s="77">
        <f t="shared" si="0"/>
        <v>2</v>
      </c>
      <c r="W31" s="77">
        <v>0</v>
      </c>
      <c r="X31" s="27">
        <f t="shared" si="1"/>
        <v>11</v>
      </c>
      <c r="Y31" s="27">
        <f t="shared" si="2"/>
        <v>0</v>
      </c>
      <c r="Z31" s="28">
        <f t="shared" si="3"/>
        <v>0</v>
      </c>
      <c r="AA31" s="27">
        <f t="shared" si="4"/>
        <v>0</v>
      </c>
      <c r="AB31" s="28" t="str">
        <f t="shared" si="5"/>
        <v>NO</v>
      </c>
      <c r="AC31" s="95" t="s">
        <v>156</v>
      </c>
    </row>
    <row r="32" spans="1:29" s="29" customFormat="1" ht="74.25" customHeight="1" x14ac:dyDescent="0.25">
      <c r="A32" s="67" t="s">
        <v>123</v>
      </c>
      <c r="B32" s="67" t="s">
        <v>124</v>
      </c>
      <c r="C32" s="82" t="s">
        <v>95</v>
      </c>
      <c r="D32" s="69">
        <v>0</v>
      </c>
      <c r="E32" s="69">
        <v>0</v>
      </c>
      <c r="F32" s="69">
        <v>0</v>
      </c>
      <c r="G32" s="71">
        <v>2</v>
      </c>
      <c r="H32" s="71">
        <v>2</v>
      </c>
      <c r="I32" s="71">
        <v>2</v>
      </c>
      <c r="J32" s="72">
        <v>2</v>
      </c>
      <c r="K32" s="72">
        <v>2</v>
      </c>
      <c r="L32" s="72">
        <v>2</v>
      </c>
      <c r="M32" s="73">
        <v>2</v>
      </c>
      <c r="N32" s="73">
        <v>2</v>
      </c>
      <c r="O32" s="73">
        <v>0</v>
      </c>
      <c r="P32" s="74">
        <f t="shared" si="6"/>
        <v>0</v>
      </c>
      <c r="Q32" s="74">
        <v>0</v>
      </c>
      <c r="R32" s="75">
        <f t="shared" si="7"/>
        <v>6</v>
      </c>
      <c r="S32" s="75">
        <v>0</v>
      </c>
      <c r="T32" s="76">
        <f t="shared" si="8"/>
        <v>6</v>
      </c>
      <c r="U32" s="76">
        <v>0</v>
      </c>
      <c r="V32" s="77">
        <f t="shared" si="0"/>
        <v>4</v>
      </c>
      <c r="W32" s="77">
        <v>0</v>
      </c>
      <c r="X32" s="27">
        <f t="shared" ref="X32:X33" si="24">P32+R32+T32+V32</f>
        <v>16</v>
      </c>
      <c r="Y32" s="27">
        <f t="shared" ref="Y32:Y33" si="25">Q32+S32+U32+W32</f>
        <v>0</v>
      </c>
      <c r="Z32" s="28">
        <f t="shared" ref="Z32:Z33" si="26">Y32/X32</f>
        <v>0</v>
      </c>
      <c r="AA32" s="27">
        <f t="shared" ref="AA32:AA33" si="27">IF(Y32&gt;X32,X32,Y32)</f>
        <v>0</v>
      </c>
      <c r="AB32" s="28" t="str">
        <f t="shared" ref="AB32:AB33" si="28">IF(IFERROR(SUM((Q32&gt;0),(S32&gt;0),(U32&gt;0),(W32&gt;0))/SUM((P32&gt;0),(R32&gt;0),(T32&gt;0),(V32&gt;0)),0)&gt;=51%,"SI","NO")</f>
        <v>NO</v>
      </c>
      <c r="AC32" s="95" t="s">
        <v>156</v>
      </c>
    </row>
    <row r="33" spans="1:29" s="29" customFormat="1" ht="74.25" customHeight="1" x14ac:dyDescent="0.25">
      <c r="A33" s="67" t="s">
        <v>125</v>
      </c>
      <c r="B33" s="67" t="s">
        <v>126</v>
      </c>
      <c r="C33" s="67" t="s">
        <v>95</v>
      </c>
      <c r="D33" s="69">
        <v>0</v>
      </c>
      <c r="E33" s="69">
        <v>1</v>
      </c>
      <c r="F33" s="69">
        <v>2</v>
      </c>
      <c r="G33" s="71">
        <v>0</v>
      </c>
      <c r="H33" s="71">
        <v>0</v>
      </c>
      <c r="I33" s="71">
        <v>2</v>
      </c>
      <c r="J33" s="72">
        <v>0</v>
      </c>
      <c r="K33" s="72">
        <v>0</v>
      </c>
      <c r="L33" s="72">
        <v>2</v>
      </c>
      <c r="M33" s="73">
        <v>1</v>
      </c>
      <c r="N33" s="73">
        <v>0</v>
      </c>
      <c r="O33" s="73">
        <v>0</v>
      </c>
      <c r="P33" s="74">
        <f t="shared" si="6"/>
        <v>3</v>
      </c>
      <c r="Q33" s="74">
        <v>0</v>
      </c>
      <c r="R33" s="75">
        <f t="shared" si="7"/>
        <v>2</v>
      </c>
      <c r="S33" s="75">
        <v>0</v>
      </c>
      <c r="T33" s="76">
        <f t="shared" si="8"/>
        <v>2</v>
      </c>
      <c r="U33" s="76">
        <v>0</v>
      </c>
      <c r="V33" s="77">
        <f t="shared" si="0"/>
        <v>1</v>
      </c>
      <c r="W33" s="77">
        <v>0</v>
      </c>
      <c r="X33" s="27">
        <f t="shared" si="24"/>
        <v>8</v>
      </c>
      <c r="Y33" s="27">
        <f t="shared" si="25"/>
        <v>0</v>
      </c>
      <c r="Z33" s="28">
        <f t="shared" si="26"/>
        <v>0</v>
      </c>
      <c r="AA33" s="27">
        <f t="shared" si="27"/>
        <v>0</v>
      </c>
      <c r="AB33" s="28" t="str">
        <f t="shared" si="28"/>
        <v>NO</v>
      </c>
      <c r="AC33" s="95" t="s">
        <v>156</v>
      </c>
    </row>
    <row r="34" spans="1:29" s="18" customFormat="1" ht="31.5" customHeight="1" x14ac:dyDescent="0.2">
      <c r="A34" s="110" t="s">
        <v>31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95"/>
    </row>
    <row r="35" spans="1:29" s="18" customFormat="1" ht="75.75" customHeight="1" x14ac:dyDescent="0.2">
      <c r="A35" s="65" t="s">
        <v>127</v>
      </c>
      <c r="B35" s="67" t="s">
        <v>128</v>
      </c>
      <c r="C35" s="83" t="s">
        <v>63</v>
      </c>
      <c r="D35" s="84">
        <v>0</v>
      </c>
      <c r="E35" s="84">
        <v>0</v>
      </c>
      <c r="F35" s="84">
        <v>1</v>
      </c>
      <c r="G35" s="85">
        <v>0</v>
      </c>
      <c r="H35" s="85">
        <v>0</v>
      </c>
      <c r="I35" s="85">
        <v>1</v>
      </c>
      <c r="J35" s="86">
        <v>0</v>
      </c>
      <c r="K35" s="86">
        <v>0</v>
      </c>
      <c r="L35" s="86">
        <v>1</v>
      </c>
      <c r="M35" s="87">
        <v>0</v>
      </c>
      <c r="N35" s="87">
        <v>0</v>
      </c>
      <c r="O35" s="87">
        <v>1</v>
      </c>
      <c r="P35" s="74">
        <f t="shared" ref="P35:P44" si="29">SUM(D35:F35)</f>
        <v>1</v>
      </c>
      <c r="Q35" s="74">
        <v>0</v>
      </c>
      <c r="R35" s="75">
        <f t="shared" ref="R35:R44" si="30">SUM(G35:I35)</f>
        <v>1</v>
      </c>
      <c r="S35" s="75">
        <v>0</v>
      </c>
      <c r="T35" s="76">
        <f t="shared" ref="T35:T44" si="31">SUM(J35:L35)</f>
        <v>1</v>
      </c>
      <c r="U35" s="76">
        <v>0</v>
      </c>
      <c r="V35" s="77">
        <f t="shared" ref="V35:V44" si="32">SUM(M35:O35)</f>
        <v>1</v>
      </c>
      <c r="W35" s="77">
        <v>0</v>
      </c>
      <c r="X35" s="27">
        <f t="shared" ref="X35" si="33">P35+R35+T35+V35</f>
        <v>4</v>
      </c>
      <c r="Y35" s="27">
        <f t="shared" ref="Y35" si="34">Q35+S35+U35+W35</f>
        <v>0</v>
      </c>
      <c r="Z35" s="28">
        <f t="shared" ref="Z35" si="35">Y35/X35</f>
        <v>0</v>
      </c>
      <c r="AA35" s="27">
        <f t="shared" ref="AA35" si="36">IF(Y35&gt;X35,X35,Y35)</f>
        <v>0</v>
      </c>
      <c r="AB35" s="28" t="str">
        <f t="shared" ref="AB35" si="37">IF(IFERROR(SUM((Q35&gt;0),(S35&gt;0),(U35&gt;0),(W35&gt;0))/SUM((P35&gt;0),(R35&gt;0),(T35&gt;0),(V35&gt;0)),0)&gt;=51%,"SI","NO")</f>
        <v>NO</v>
      </c>
      <c r="AC35" s="95" t="s">
        <v>156</v>
      </c>
    </row>
    <row r="36" spans="1:29" s="18" customFormat="1" ht="75.75" customHeight="1" x14ac:dyDescent="0.2">
      <c r="A36" s="65" t="s">
        <v>129</v>
      </c>
      <c r="B36" s="67" t="s">
        <v>130</v>
      </c>
      <c r="C36" s="83" t="s">
        <v>63</v>
      </c>
      <c r="D36" s="84">
        <v>2</v>
      </c>
      <c r="E36" s="84">
        <v>2</v>
      </c>
      <c r="F36" s="84">
        <v>1</v>
      </c>
      <c r="G36" s="85">
        <v>2</v>
      </c>
      <c r="H36" s="85">
        <v>2</v>
      </c>
      <c r="I36" s="85">
        <v>2</v>
      </c>
      <c r="J36" s="86">
        <v>2</v>
      </c>
      <c r="K36" s="86">
        <v>2</v>
      </c>
      <c r="L36" s="86">
        <v>2</v>
      </c>
      <c r="M36" s="87">
        <v>2</v>
      </c>
      <c r="N36" s="87">
        <v>2</v>
      </c>
      <c r="O36" s="87">
        <v>1</v>
      </c>
      <c r="P36" s="74">
        <f t="shared" si="29"/>
        <v>5</v>
      </c>
      <c r="Q36" s="74">
        <v>0</v>
      </c>
      <c r="R36" s="75">
        <f t="shared" si="30"/>
        <v>6</v>
      </c>
      <c r="S36" s="75">
        <v>0</v>
      </c>
      <c r="T36" s="76">
        <f t="shared" si="31"/>
        <v>6</v>
      </c>
      <c r="U36" s="76">
        <v>0</v>
      </c>
      <c r="V36" s="77">
        <f t="shared" si="32"/>
        <v>5</v>
      </c>
      <c r="W36" s="77">
        <v>0</v>
      </c>
      <c r="X36" s="27">
        <f t="shared" ref="X36:X42" si="38">P36+R36+T36+V36</f>
        <v>22</v>
      </c>
      <c r="Y36" s="27">
        <f t="shared" ref="Y36:Y42" si="39">Q36+S36+U36+W36</f>
        <v>0</v>
      </c>
      <c r="Z36" s="28">
        <f t="shared" ref="Z36:Z42" si="40">Y36/X36</f>
        <v>0</v>
      </c>
      <c r="AA36" s="27">
        <f t="shared" ref="AA36:AA42" si="41">IF(Y36&gt;X36,X36,Y36)</f>
        <v>0</v>
      </c>
      <c r="AB36" s="28" t="str">
        <f t="shared" ref="AB36:AB42" si="42">IF(IFERROR(SUM((Q36&gt;0),(S36&gt;0),(U36&gt;0),(W36&gt;0))/SUM((P36&gt;0),(R36&gt;0),(T36&gt;0),(V36&gt;0)),0)&gt;=51%,"SI","NO")</f>
        <v>NO</v>
      </c>
      <c r="AC36" s="95" t="s">
        <v>156</v>
      </c>
    </row>
    <row r="37" spans="1:29" s="18" customFormat="1" ht="75.75" customHeight="1" x14ac:dyDescent="0.2">
      <c r="A37" s="88" t="s">
        <v>131</v>
      </c>
      <c r="B37" s="81" t="s">
        <v>132</v>
      </c>
      <c r="C37" s="89" t="s">
        <v>133</v>
      </c>
      <c r="D37" s="84">
        <v>0</v>
      </c>
      <c r="E37" s="84">
        <v>0</v>
      </c>
      <c r="F37" s="84">
        <v>1</v>
      </c>
      <c r="G37" s="85">
        <v>0</v>
      </c>
      <c r="H37" s="85">
        <v>0</v>
      </c>
      <c r="I37" s="85">
        <v>1</v>
      </c>
      <c r="J37" s="86">
        <v>0</v>
      </c>
      <c r="K37" s="86">
        <v>0</v>
      </c>
      <c r="L37" s="86">
        <v>1</v>
      </c>
      <c r="M37" s="87">
        <v>0</v>
      </c>
      <c r="N37" s="87">
        <v>0</v>
      </c>
      <c r="O37" s="87">
        <v>1</v>
      </c>
      <c r="P37" s="74">
        <f t="shared" si="29"/>
        <v>1</v>
      </c>
      <c r="Q37" s="74">
        <v>0</v>
      </c>
      <c r="R37" s="75">
        <f t="shared" si="30"/>
        <v>1</v>
      </c>
      <c r="S37" s="75">
        <v>0</v>
      </c>
      <c r="T37" s="76">
        <f t="shared" si="31"/>
        <v>1</v>
      </c>
      <c r="U37" s="76">
        <v>0</v>
      </c>
      <c r="V37" s="77">
        <f t="shared" si="32"/>
        <v>1</v>
      </c>
      <c r="W37" s="77">
        <v>0</v>
      </c>
      <c r="X37" s="27">
        <f t="shared" si="38"/>
        <v>4</v>
      </c>
      <c r="Y37" s="27">
        <f t="shared" si="39"/>
        <v>0</v>
      </c>
      <c r="Z37" s="28">
        <f t="shared" si="40"/>
        <v>0</v>
      </c>
      <c r="AA37" s="27">
        <f t="shared" si="41"/>
        <v>0</v>
      </c>
      <c r="AB37" s="28" t="str">
        <f t="shared" si="42"/>
        <v>NO</v>
      </c>
      <c r="AC37" s="95" t="s">
        <v>156</v>
      </c>
    </row>
    <row r="38" spans="1:29" s="18" customFormat="1" ht="122.25" customHeight="1" x14ac:dyDescent="0.2">
      <c r="A38" s="65" t="s">
        <v>134</v>
      </c>
      <c r="B38" s="67" t="s">
        <v>135</v>
      </c>
      <c r="C38" s="83" t="s">
        <v>63</v>
      </c>
      <c r="D38" s="84">
        <v>0</v>
      </c>
      <c r="E38" s="84">
        <v>0</v>
      </c>
      <c r="F38" s="84">
        <v>0</v>
      </c>
      <c r="G38" s="85">
        <v>0</v>
      </c>
      <c r="H38" s="85">
        <v>0</v>
      </c>
      <c r="I38" s="85">
        <v>0</v>
      </c>
      <c r="J38" s="86">
        <v>0</v>
      </c>
      <c r="K38" s="86">
        <v>0</v>
      </c>
      <c r="L38" s="86">
        <v>1</v>
      </c>
      <c r="M38" s="87">
        <v>0</v>
      </c>
      <c r="N38" s="87">
        <v>0</v>
      </c>
      <c r="O38" s="87">
        <v>0</v>
      </c>
      <c r="P38" s="74">
        <f t="shared" si="29"/>
        <v>0</v>
      </c>
      <c r="Q38" s="74">
        <v>0</v>
      </c>
      <c r="R38" s="75">
        <f t="shared" si="30"/>
        <v>0</v>
      </c>
      <c r="S38" s="75">
        <v>0</v>
      </c>
      <c r="T38" s="76">
        <f t="shared" si="31"/>
        <v>1</v>
      </c>
      <c r="U38" s="76">
        <v>0</v>
      </c>
      <c r="V38" s="77">
        <f t="shared" si="32"/>
        <v>0</v>
      </c>
      <c r="W38" s="77">
        <v>0</v>
      </c>
      <c r="X38" s="27">
        <f t="shared" si="38"/>
        <v>1</v>
      </c>
      <c r="Y38" s="27">
        <f t="shared" si="39"/>
        <v>0</v>
      </c>
      <c r="Z38" s="28">
        <f t="shared" si="40"/>
        <v>0</v>
      </c>
      <c r="AA38" s="27">
        <f t="shared" si="41"/>
        <v>0</v>
      </c>
      <c r="AB38" s="28" t="str">
        <f t="shared" si="42"/>
        <v>NO</v>
      </c>
      <c r="AC38" s="95" t="s">
        <v>156</v>
      </c>
    </row>
    <row r="39" spans="1:29" s="18" customFormat="1" ht="122.25" customHeight="1" x14ac:dyDescent="0.2">
      <c r="A39" s="88" t="s">
        <v>136</v>
      </c>
      <c r="B39" s="81" t="s">
        <v>137</v>
      </c>
      <c r="C39" s="89" t="s">
        <v>95</v>
      </c>
      <c r="D39" s="84">
        <v>1</v>
      </c>
      <c r="E39" s="84">
        <v>2</v>
      </c>
      <c r="F39" s="84">
        <v>1</v>
      </c>
      <c r="G39" s="85">
        <v>1</v>
      </c>
      <c r="H39" s="85">
        <v>1</v>
      </c>
      <c r="I39" s="85">
        <v>1</v>
      </c>
      <c r="J39" s="86">
        <v>1</v>
      </c>
      <c r="K39" s="86">
        <v>1</v>
      </c>
      <c r="L39" s="86">
        <v>1</v>
      </c>
      <c r="M39" s="87">
        <v>1</v>
      </c>
      <c r="N39" s="87">
        <v>1</v>
      </c>
      <c r="O39" s="87">
        <v>0</v>
      </c>
      <c r="P39" s="74">
        <f t="shared" si="29"/>
        <v>4</v>
      </c>
      <c r="Q39" s="74">
        <v>0</v>
      </c>
      <c r="R39" s="75">
        <f t="shared" si="30"/>
        <v>3</v>
      </c>
      <c r="S39" s="75">
        <v>0</v>
      </c>
      <c r="T39" s="76">
        <f t="shared" si="31"/>
        <v>3</v>
      </c>
      <c r="U39" s="76">
        <v>0</v>
      </c>
      <c r="V39" s="77">
        <f t="shared" si="32"/>
        <v>2</v>
      </c>
      <c r="W39" s="77">
        <v>0</v>
      </c>
      <c r="X39" s="27">
        <f t="shared" si="38"/>
        <v>12</v>
      </c>
      <c r="Y39" s="27">
        <f t="shared" si="39"/>
        <v>0</v>
      </c>
      <c r="Z39" s="28">
        <f t="shared" si="40"/>
        <v>0</v>
      </c>
      <c r="AA39" s="27">
        <f t="shared" si="41"/>
        <v>0</v>
      </c>
      <c r="AB39" s="28" t="str">
        <f t="shared" si="42"/>
        <v>NO</v>
      </c>
      <c r="AC39" s="95" t="s">
        <v>156</v>
      </c>
    </row>
    <row r="40" spans="1:29" s="18" customFormat="1" ht="122.25" customHeight="1" x14ac:dyDescent="0.2">
      <c r="A40" s="88" t="s">
        <v>138</v>
      </c>
      <c r="B40" s="81" t="s">
        <v>139</v>
      </c>
      <c r="C40" s="90" t="s">
        <v>140</v>
      </c>
      <c r="D40" s="84">
        <v>0</v>
      </c>
      <c r="E40" s="84">
        <v>0</v>
      </c>
      <c r="F40" s="84">
        <v>2</v>
      </c>
      <c r="G40" s="85">
        <v>0</v>
      </c>
      <c r="H40" s="85">
        <v>0</v>
      </c>
      <c r="I40" s="85">
        <v>2</v>
      </c>
      <c r="J40" s="86">
        <v>0</v>
      </c>
      <c r="K40" s="86">
        <v>0</v>
      </c>
      <c r="L40" s="86">
        <v>2</v>
      </c>
      <c r="M40" s="87">
        <v>0</v>
      </c>
      <c r="N40" s="87">
        <v>1</v>
      </c>
      <c r="O40" s="87">
        <v>0</v>
      </c>
      <c r="P40" s="74">
        <f t="shared" si="29"/>
        <v>2</v>
      </c>
      <c r="Q40" s="74">
        <v>0</v>
      </c>
      <c r="R40" s="75">
        <f t="shared" si="30"/>
        <v>2</v>
      </c>
      <c r="S40" s="75">
        <v>0</v>
      </c>
      <c r="T40" s="76">
        <f t="shared" si="31"/>
        <v>2</v>
      </c>
      <c r="U40" s="76">
        <v>0</v>
      </c>
      <c r="V40" s="77">
        <f t="shared" si="32"/>
        <v>1</v>
      </c>
      <c r="W40" s="77">
        <v>0</v>
      </c>
      <c r="X40" s="27">
        <f t="shared" si="38"/>
        <v>7</v>
      </c>
      <c r="Y40" s="27">
        <f t="shared" si="39"/>
        <v>0</v>
      </c>
      <c r="Z40" s="28">
        <f t="shared" si="40"/>
        <v>0</v>
      </c>
      <c r="AA40" s="27">
        <f t="shared" si="41"/>
        <v>0</v>
      </c>
      <c r="AB40" s="28" t="str">
        <f t="shared" si="42"/>
        <v>NO</v>
      </c>
      <c r="AC40" s="95" t="s">
        <v>156</v>
      </c>
    </row>
    <row r="41" spans="1:29" s="18" customFormat="1" ht="122.25" customHeight="1" x14ac:dyDescent="0.2">
      <c r="A41" s="88" t="s">
        <v>141</v>
      </c>
      <c r="B41" s="81" t="s">
        <v>142</v>
      </c>
      <c r="C41" s="90" t="s">
        <v>140</v>
      </c>
      <c r="D41" s="84">
        <v>1</v>
      </c>
      <c r="E41" s="84">
        <v>1</v>
      </c>
      <c r="F41" s="84">
        <v>1</v>
      </c>
      <c r="G41" s="85">
        <v>0</v>
      </c>
      <c r="H41" s="85">
        <v>0</v>
      </c>
      <c r="I41" s="85">
        <v>0</v>
      </c>
      <c r="J41" s="86">
        <v>0</v>
      </c>
      <c r="K41" s="86">
        <v>0</v>
      </c>
      <c r="L41" s="86">
        <v>0</v>
      </c>
      <c r="M41" s="87">
        <v>0</v>
      </c>
      <c r="N41" s="87">
        <v>0</v>
      </c>
      <c r="O41" s="87">
        <v>0</v>
      </c>
      <c r="P41" s="74">
        <f t="shared" si="29"/>
        <v>3</v>
      </c>
      <c r="Q41" s="74">
        <v>0</v>
      </c>
      <c r="R41" s="75">
        <f t="shared" si="30"/>
        <v>0</v>
      </c>
      <c r="S41" s="75">
        <v>0</v>
      </c>
      <c r="T41" s="76">
        <f t="shared" si="31"/>
        <v>0</v>
      </c>
      <c r="U41" s="76">
        <v>0</v>
      </c>
      <c r="V41" s="77">
        <f t="shared" si="32"/>
        <v>0</v>
      </c>
      <c r="W41" s="77">
        <v>0</v>
      </c>
      <c r="X41" s="27">
        <f t="shared" si="38"/>
        <v>3</v>
      </c>
      <c r="Y41" s="27">
        <f t="shared" si="39"/>
        <v>0</v>
      </c>
      <c r="Z41" s="28">
        <f t="shared" si="40"/>
        <v>0</v>
      </c>
      <c r="AA41" s="27">
        <f t="shared" si="41"/>
        <v>0</v>
      </c>
      <c r="AB41" s="28" t="str">
        <f t="shared" si="42"/>
        <v>NO</v>
      </c>
      <c r="AC41" s="95" t="s">
        <v>156</v>
      </c>
    </row>
    <row r="42" spans="1:29" s="18" customFormat="1" ht="122.25" customHeight="1" x14ac:dyDescent="0.2">
      <c r="A42" s="91" t="s">
        <v>143</v>
      </c>
      <c r="B42" s="67" t="s">
        <v>144</v>
      </c>
      <c r="C42" s="73" t="s">
        <v>145</v>
      </c>
      <c r="D42" s="92"/>
      <c r="E42" s="84">
        <v>2</v>
      </c>
      <c r="F42" s="84">
        <v>0</v>
      </c>
      <c r="G42" s="85">
        <v>0</v>
      </c>
      <c r="H42" s="85">
        <v>0</v>
      </c>
      <c r="I42" s="85">
        <v>1</v>
      </c>
      <c r="J42" s="86">
        <v>0</v>
      </c>
      <c r="K42" s="86">
        <v>0</v>
      </c>
      <c r="L42" s="86">
        <v>1</v>
      </c>
      <c r="M42" s="87">
        <v>0</v>
      </c>
      <c r="N42" s="87">
        <v>1</v>
      </c>
      <c r="O42" s="87">
        <v>0</v>
      </c>
      <c r="P42" s="74">
        <f t="shared" si="29"/>
        <v>2</v>
      </c>
      <c r="Q42" s="74">
        <v>0</v>
      </c>
      <c r="R42" s="75">
        <f t="shared" si="30"/>
        <v>1</v>
      </c>
      <c r="S42" s="75">
        <v>0</v>
      </c>
      <c r="T42" s="76">
        <f t="shared" si="31"/>
        <v>1</v>
      </c>
      <c r="U42" s="76">
        <v>0</v>
      </c>
      <c r="V42" s="77">
        <f t="shared" si="32"/>
        <v>1</v>
      </c>
      <c r="W42" s="77">
        <v>0</v>
      </c>
      <c r="X42" s="27">
        <f t="shared" si="38"/>
        <v>5</v>
      </c>
      <c r="Y42" s="27">
        <f t="shared" si="39"/>
        <v>0</v>
      </c>
      <c r="Z42" s="28">
        <f t="shared" si="40"/>
        <v>0</v>
      </c>
      <c r="AA42" s="27">
        <f t="shared" si="41"/>
        <v>0</v>
      </c>
      <c r="AB42" s="28" t="str">
        <f t="shared" si="42"/>
        <v>NO</v>
      </c>
      <c r="AC42" s="95" t="s">
        <v>156</v>
      </c>
    </row>
    <row r="43" spans="1:29" s="18" customFormat="1" ht="122.25" customHeight="1" x14ac:dyDescent="0.2">
      <c r="A43" s="91" t="s">
        <v>147</v>
      </c>
      <c r="B43" s="67" t="s">
        <v>148</v>
      </c>
      <c r="C43" s="73" t="s">
        <v>149</v>
      </c>
      <c r="D43" s="92">
        <v>0</v>
      </c>
      <c r="E43" s="84">
        <v>2</v>
      </c>
      <c r="F43" s="84">
        <v>0</v>
      </c>
      <c r="G43" s="85">
        <v>0</v>
      </c>
      <c r="H43" s="85">
        <v>0</v>
      </c>
      <c r="I43" s="85">
        <v>1</v>
      </c>
      <c r="J43" s="86">
        <v>0</v>
      </c>
      <c r="K43" s="86">
        <v>0</v>
      </c>
      <c r="L43" s="86">
        <v>1</v>
      </c>
      <c r="M43" s="87">
        <v>0</v>
      </c>
      <c r="N43" s="87">
        <v>1</v>
      </c>
      <c r="O43" s="87">
        <v>0</v>
      </c>
      <c r="P43" s="74">
        <f t="shared" si="29"/>
        <v>2</v>
      </c>
      <c r="Q43" s="74">
        <v>0</v>
      </c>
      <c r="R43" s="75">
        <f t="shared" si="30"/>
        <v>1</v>
      </c>
      <c r="S43" s="75">
        <v>0</v>
      </c>
      <c r="T43" s="76">
        <f t="shared" si="31"/>
        <v>1</v>
      </c>
      <c r="U43" s="76">
        <v>0</v>
      </c>
      <c r="V43" s="77">
        <f t="shared" si="32"/>
        <v>1</v>
      </c>
      <c r="W43" s="77">
        <v>0</v>
      </c>
      <c r="X43" s="27">
        <f t="shared" ref="X43:X44" si="43">P43+R43+T43+V43</f>
        <v>5</v>
      </c>
      <c r="Y43" s="27">
        <f t="shared" ref="Y43:Y44" si="44">Q43+S43+U43+W43</f>
        <v>0</v>
      </c>
      <c r="Z43" s="28">
        <f t="shared" ref="Z43:Z44" si="45">Y43/X43</f>
        <v>0</v>
      </c>
      <c r="AA43" s="27">
        <f t="shared" ref="AA43:AA44" si="46">IF(Y43&gt;X43,X43,Y43)</f>
        <v>0</v>
      </c>
      <c r="AB43" s="28" t="str">
        <f t="shared" ref="AB43:AB44" si="47">IF(IFERROR(SUM((Q43&gt;0),(S43&gt;0),(U43&gt;0),(W43&gt;0))/SUM((P43&gt;0),(R43&gt;0),(T43&gt;0),(V43&gt;0)),0)&gt;=51%,"SI","NO")</f>
        <v>NO</v>
      </c>
      <c r="AC43" s="95" t="s">
        <v>156</v>
      </c>
    </row>
    <row r="44" spans="1:29" s="18" customFormat="1" ht="75.75" customHeight="1" x14ac:dyDescent="0.2">
      <c r="A44" s="91" t="s">
        <v>150</v>
      </c>
      <c r="B44" s="67" t="s">
        <v>151</v>
      </c>
      <c r="C44" s="73" t="s">
        <v>152</v>
      </c>
      <c r="D44" s="92">
        <v>1</v>
      </c>
      <c r="E44" s="84">
        <v>2</v>
      </c>
      <c r="F44" s="84">
        <v>0</v>
      </c>
      <c r="G44" s="85">
        <v>0</v>
      </c>
      <c r="H44" s="85">
        <v>0</v>
      </c>
      <c r="I44" s="85">
        <v>1</v>
      </c>
      <c r="J44" s="86">
        <v>0</v>
      </c>
      <c r="K44" s="86">
        <v>0</v>
      </c>
      <c r="L44" s="86">
        <v>1</v>
      </c>
      <c r="M44" s="87">
        <v>0</v>
      </c>
      <c r="N44" s="87">
        <v>1</v>
      </c>
      <c r="O44" s="87">
        <v>0</v>
      </c>
      <c r="P44" s="74">
        <f t="shared" si="29"/>
        <v>3</v>
      </c>
      <c r="Q44" s="74">
        <v>0</v>
      </c>
      <c r="R44" s="75">
        <f t="shared" si="30"/>
        <v>1</v>
      </c>
      <c r="S44" s="75">
        <v>0</v>
      </c>
      <c r="T44" s="76">
        <f t="shared" si="31"/>
        <v>1</v>
      </c>
      <c r="U44" s="76">
        <v>0</v>
      </c>
      <c r="V44" s="77">
        <f t="shared" si="32"/>
        <v>1</v>
      </c>
      <c r="W44" s="77">
        <v>0</v>
      </c>
      <c r="X44" s="27">
        <f t="shared" si="43"/>
        <v>6</v>
      </c>
      <c r="Y44" s="27">
        <f t="shared" si="44"/>
        <v>0</v>
      </c>
      <c r="Z44" s="28">
        <f t="shared" si="45"/>
        <v>0</v>
      </c>
      <c r="AA44" s="27">
        <f t="shared" si="46"/>
        <v>0</v>
      </c>
      <c r="AB44" s="28" t="str">
        <f t="shared" si="47"/>
        <v>NO</v>
      </c>
      <c r="AC44" s="95" t="s">
        <v>156</v>
      </c>
    </row>
    <row r="45" spans="1:29" s="18" customFormat="1" ht="30" customHeight="1" x14ac:dyDescent="0.2">
      <c r="A45" s="113" t="s">
        <v>32</v>
      </c>
      <c r="B45" s="114"/>
      <c r="C45" s="115"/>
      <c r="D45" s="30">
        <f>SUM(D12:D44)</f>
        <v>33</v>
      </c>
      <c r="E45" s="30">
        <f t="shared" ref="E45:U45" si="48">SUM(E12:E44)</f>
        <v>45</v>
      </c>
      <c r="F45" s="30">
        <f t="shared" si="48"/>
        <v>47</v>
      </c>
      <c r="G45" s="30">
        <f t="shared" si="48"/>
        <v>22</v>
      </c>
      <c r="H45" s="30">
        <f t="shared" si="48"/>
        <v>20</v>
      </c>
      <c r="I45" s="30">
        <f t="shared" si="48"/>
        <v>41</v>
      </c>
      <c r="J45" s="30">
        <f t="shared" si="48"/>
        <v>22</v>
      </c>
      <c r="K45" s="30">
        <f t="shared" si="48"/>
        <v>22</v>
      </c>
      <c r="L45" s="30">
        <f t="shared" si="48"/>
        <v>40</v>
      </c>
      <c r="M45" s="30">
        <f t="shared" si="48"/>
        <v>27</v>
      </c>
      <c r="N45" s="30">
        <f t="shared" si="48"/>
        <v>23</v>
      </c>
      <c r="O45" s="30">
        <f t="shared" si="48"/>
        <v>9</v>
      </c>
      <c r="P45" s="30">
        <f t="shared" si="48"/>
        <v>125</v>
      </c>
      <c r="Q45" s="30">
        <f t="shared" si="48"/>
        <v>0</v>
      </c>
      <c r="R45" s="30">
        <f t="shared" si="48"/>
        <v>83</v>
      </c>
      <c r="S45" s="30">
        <f t="shared" si="48"/>
        <v>0</v>
      </c>
      <c r="T45" s="30">
        <f t="shared" si="48"/>
        <v>84</v>
      </c>
      <c r="U45" s="30">
        <f t="shared" si="48"/>
        <v>0</v>
      </c>
      <c r="V45" s="30">
        <f>SUM(V12:V44)</f>
        <v>59</v>
      </c>
      <c r="W45" s="30">
        <f t="shared" ref="W45" si="49">SUM(W12:W44)</f>
        <v>0</v>
      </c>
      <c r="X45" s="30">
        <f>SUM(X12:X44)</f>
        <v>351</v>
      </c>
      <c r="Y45" s="30">
        <f t="shared" ref="Y45" si="50">SUM(Y12:Y44)</f>
        <v>0</v>
      </c>
      <c r="Z45" s="31">
        <f>AVERAGE(Z12:Z44)</f>
        <v>0</v>
      </c>
      <c r="AA45" s="38">
        <f>SUM(AA12:AA44)/X45</f>
        <v>0</v>
      </c>
      <c r="AB45" s="30">
        <f>COUNTIFS(AB12:AB44,"SI")</f>
        <v>0</v>
      </c>
      <c r="AC45" s="30">
        <f>COUNTIFS(AC12:AC44,"SI")</f>
        <v>28</v>
      </c>
    </row>
    <row r="46" spans="1:29" customFormat="1" ht="24.75" customHeight="1" x14ac:dyDescent="0.4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0"/>
      <c r="AA46" s="43"/>
      <c r="AC46" s="96"/>
    </row>
    <row r="47" spans="1:29" customFormat="1" ht="24.75" customHeight="1" x14ac:dyDescent="0.45">
      <c r="A47" s="40"/>
      <c r="B47" s="44" t="s">
        <v>33</v>
      </c>
      <c r="C47" s="45"/>
      <c r="D47" s="100" t="s">
        <v>34</v>
      </c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 t="s">
        <v>35</v>
      </c>
      <c r="R47" s="100"/>
      <c r="S47" s="100"/>
      <c r="T47" s="100"/>
      <c r="U47" s="100"/>
      <c r="V47" s="39"/>
      <c r="W47" s="100" t="s">
        <v>36</v>
      </c>
      <c r="X47" s="100"/>
      <c r="Y47" s="100"/>
      <c r="Z47" s="100"/>
      <c r="AA47" s="100"/>
      <c r="AC47" s="96"/>
    </row>
    <row r="48" spans="1:29" customFormat="1" ht="26.25" customHeight="1" x14ac:dyDescent="0.45">
      <c r="A48" s="40"/>
      <c r="B48" s="46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39"/>
      <c r="Q48" s="39"/>
      <c r="R48" s="39"/>
      <c r="S48" s="39"/>
      <c r="T48" s="47"/>
      <c r="U48" s="39"/>
      <c r="V48" s="39"/>
      <c r="W48" s="39"/>
      <c r="X48" s="39"/>
      <c r="Y48" s="48"/>
      <c r="Z48" s="48"/>
      <c r="AC48" s="96"/>
    </row>
    <row r="49" spans="1:29" customFormat="1" ht="15.75" customHeight="1" x14ac:dyDescent="0.45">
      <c r="A49" s="40"/>
      <c r="B49" s="49" t="s">
        <v>64</v>
      </c>
      <c r="C49" s="45"/>
      <c r="D49" s="101" t="s">
        <v>37</v>
      </c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39"/>
      <c r="R49" s="100" t="s">
        <v>38</v>
      </c>
      <c r="S49" s="102"/>
      <c r="T49" s="102"/>
      <c r="U49" s="39"/>
      <c r="V49" s="39"/>
      <c r="W49" s="100" t="s">
        <v>39</v>
      </c>
      <c r="X49" s="100"/>
      <c r="Y49" s="100"/>
      <c r="Z49" s="100"/>
      <c r="AA49" s="100"/>
      <c r="AC49" s="96"/>
    </row>
    <row r="50" spans="1:29" customFormat="1" ht="21" customHeight="1" x14ac:dyDescent="0.4">
      <c r="A50" s="40"/>
      <c r="B50" s="64" t="s">
        <v>153</v>
      </c>
      <c r="C50" s="50"/>
      <c r="D50" s="99" t="s">
        <v>40</v>
      </c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 t="s">
        <v>65</v>
      </c>
      <c r="R50" s="103"/>
      <c r="S50" s="103"/>
      <c r="T50" s="103"/>
      <c r="U50" s="103"/>
      <c r="V50" s="51"/>
      <c r="W50" s="99" t="s">
        <v>66</v>
      </c>
      <c r="X50" s="99"/>
      <c r="Y50" s="99"/>
      <c r="Z50" s="99"/>
      <c r="AA50" s="99"/>
      <c r="AC50" s="96"/>
    </row>
    <row r="51" spans="1:29" customFormat="1" ht="21.75" customHeight="1" x14ac:dyDescent="0.4">
      <c r="A51" s="40"/>
      <c r="B51" s="64" t="s">
        <v>154</v>
      </c>
      <c r="C51" s="50"/>
      <c r="D51" s="99" t="s">
        <v>67</v>
      </c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 t="s">
        <v>41</v>
      </c>
      <c r="R51" s="103"/>
      <c r="S51" s="103"/>
      <c r="T51" s="103"/>
      <c r="U51" s="103"/>
      <c r="V51" s="51"/>
      <c r="W51" s="99" t="s">
        <v>42</v>
      </c>
      <c r="X51" s="99"/>
      <c r="Y51" s="99"/>
      <c r="Z51" s="99"/>
      <c r="AA51" s="99"/>
      <c r="AC51" s="96"/>
    </row>
    <row r="52" spans="1:29" customFormat="1" ht="15.75" customHeight="1" x14ac:dyDescent="0.4">
      <c r="A52" s="40"/>
      <c r="B52" s="52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53"/>
      <c r="Q52" s="53"/>
      <c r="R52" s="53"/>
      <c r="S52" s="53"/>
      <c r="T52" s="53"/>
      <c r="U52" s="53"/>
      <c r="V52" s="53"/>
      <c r="W52" s="54"/>
      <c r="X52" s="54"/>
      <c r="Y52" s="54"/>
      <c r="Z52" s="54"/>
      <c r="AC52" s="96"/>
    </row>
    <row r="53" spans="1:29" customFormat="1" ht="15.75" customHeight="1" x14ac:dyDescent="0.25">
      <c r="B53" s="55"/>
      <c r="U53" s="56"/>
      <c r="AC53" s="96"/>
    </row>
    <row r="54" spans="1:29" ht="15.75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3"/>
      <c r="Q54" s="33"/>
      <c r="R54" s="33"/>
      <c r="S54" s="33"/>
      <c r="T54" s="33"/>
      <c r="U54" s="34"/>
      <c r="V54" s="33"/>
      <c r="W54" s="35"/>
      <c r="X54" s="35"/>
      <c r="Y54" s="35"/>
      <c r="Z54" s="35"/>
      <c r="AA54" s="35"/>
    </row>
  </sheetData>
  <mergeCells count="39">
    <mergeCell ref="Z9:Z10"/>
    <mergeCell ref="AB9:AB10"/>
    <mergeCell ref="C6:Q6"/>
    <mergeCell ref="A1:AB1"/>
    <mergeCell ref="A3:AB3"/>
    <mergeCell ref="A4:AB4"/>
    <mergeCell ref="A5:B5"/>
    <mergeCell ref="C5:P5"/>
    <mergeCell ref="A13:AB13"/>
    <mergeCell ref="A34:AB34"/>
    <mergeCell ref="A45:C45"/>
    <mergeCell ref="X9:X10"/>
    <mergeCell ref="Y9:Y10"/>
    <mergeCell ref="A8:A9"/>
    <mergeCell ref="B8:B9"/>
    <mergeCell ref="C8:C9"/>
    <mergeCell ref="D8:O8"/>
    <mergeCell ref="X8:AB8"/>
    <mergeCell ref="P9:Q9"/>
    <mergeCell ref="R9:S9"/>
    <mergeCell ref="T9:U9"/>
    <mergeCell ref="V9:W9"/>
    <mergeCell ref="P8:W8"/>
    <mergeCell ref="AC9:AC10"/>
    <mergeCell ref="W51:AA51"/>
    <mergeCell ref="W47:AA47"/>
    <mergeCell ref="D49:P49"/>
    <mergeCell ref="R49:T49"/>
    <mergeCell ref="W49:AA49"/>
    <mergeCell ref="D50:P50"/>
    <mergeCell ref="Q50:U50"/>
    <mergeCell ref="W50:AA50"/>
    <mergeCell ref="D47:P47"/>
    <mergeCell ref="Q47:U47"/>
    <mergeCell ref="D51:P51"/>
    <mergeCell ref="Q51:U51"/>
    <mergeCell ref="A10:O10"/>
    <mergeCell ref="A11:AB11"/>
    <mergeCell ref="AA9:AA10"/>
  </mergeCells>
  <pageMargins left="0.7" right="0.7" top="0.75" bottom="0.75" header="0.3" footer="0.3"/>
  <pageSetup scale="35" orientation="landscape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517E-9CC4-4F32-83EE-83D2508EC275}">
  <sheetPr>
    <tabColor rgb="FFFF0000"/>
  </sheetPr>
  <dimension ref="B1:D17"/>
  <sheetViews>
    <sheetView workbookViewId="0">
      <pane ySplit="5" topLeftCell="A9" activePane="bottomLeft" state="frozen"/>
      <selection pane="bottomLeft" activeCell="B9" sqref="B9"/>
    </sheetView>
  </sheetViews>
  <sheetFormatPr baseColWidth="10" defaultRowHeight="15" x14ac:dyDescent="0.25"/>
  <cols>
    <col min="1" max="1" width="4" style="2" customWidth="1"/>
    <col min="2" max="2" width="37.140625" style="4" customWidth="1"/>
    <col min="3" max="3" width="49.140625" style="1" customWidth="1"/>
    <col min="4" max="4" width="41.42578125" style="5" customWidth="1"/>
    <col min="5" max="5" width="45.85546875" style="2" customWidth="1"/>
    <col min="6" max="16384" width="11.42578125" style="2"/>
  </cols>
  <sheetData>
    <row r="1" spans="2:4" ht="6" customHeight="1" x14ac:dyDescent="0.25"/>
    <row r="2" spans="2:4" ht="24" customHeight="1" x14ac:dyDescent="0.25">
      <c r="B2" s="123" t="s">
        <v>48</v>
      </c>
      <c r="C2" s="124"/>
      <c r="D2" s="124"/>
    </row>
    <row r="3" spans="2:4" ht="24" customHeight="1" x14ac:dyDescent="0.25">
      <c r="B3" s="125" t="s">
        <v>62</v>
      </c>
      <c r="C3" s="125"/>
      <c r="D3" s="125"/>
    </row>
    <row r="4" spans="2:4" ht="5.25" customHeight="1" thickBot="1" x14ac:dyDescent="0.3"/>
    <row r="5" spans="2:4" s="3" customFormat="1" ht="22.5" customHeight="1" thickBot="1" x14ac:dyDescent="0.3">
      <c r="B5" s="59" t="s">
        <v>50</v>
      </c>
      <c r="C5" s="60" t="s">
        <v>49</v>
      </c>
      <c r="D5" s="61" t="s">
        <v>46</v>
      </c>
    </row>
    <row r="6" spans="2:4" ht="45" x14ac:dyDescent="0.25">
      <c r="B6" s="6" t="s">
        <v>5</v>
      </c>
      <c r="C6" s="10" t="s">
        <v>52</v>
      </c>
      <c r="D6" s="11" t="s">
        <v>47</v>
      </c>
    </row>
    <row r="7" spans="2:4" ht="60" x14ac:dyDescent="0.25">
      <c r="B7" s="7" t="s">
        <v>60</v>
      </c>
      <c r="C7" s="12" t="s">
        <v>53</v>
      </c>
      <c r="D7" s="13" t="s">
        <v>47</v>
      </c>
    </row>
    <row r="8" spans="2:4" ht="45" x14ac:dyDescent="0.25">
      <c r="B8" s="7" t="s">
        <v>6</v>
      </c>
      <c r="C8" s="12" t="s">
        <v>54</v>
      </c>
      <c r="D8" s="13" t="s">
        <v>47</v>
      </c>
    </row>
    <row r="9" spans="2:4" ht="45" x14ac:dyDescent="0.25">
      <c r="B9" s="7" t="s">
        <v>7</v>
      </c>
      <c r="C9" s="12" t="s">
        <v>55</v>
      </c>
      <c r="D9" s="13" t="s">
        <v>47</v>
      </c>
    </row>
    <row r="10" spans="2:4" ht="30" x14ac:dyDescent="0.25">
      <c r="B10" s="7" t="s">
        <v>8</v>
      </c>
      <c r="C10" s="12" t="s">
        <v>68</v>
      </c>
      <c r="D10" s="57" t="s">
        <v>69</v>
      </c>
    </row>
    <row r="11" spans="2:4" ht="25.5" x14ac:dyDescent="0.25">
      <c r="B11" s="8" t="s">
        <v>27</v>
      </c>
      <c r="C11" s="12" t="s">
        <v>56</v>
      </c>
      <c r="D11" s="14" t="s">
        <v>70</v>
      </c>
    </row>
    <row r="12" spans="2:4" ht="38.25" x14ac:dyDescent="0.25">
      <c r="B12" s="8" t="s">
        <v>28</v>
      </c>
      <c r="C12" s="12" t="s">
        <v>57</v>
      </c>
      <c r="D12" s="58" t="s">
        <v>51</v>
      </c>
    </row>
    <row r="13" spans="2:4" ht="25.5" x14ac:dyDescent="0.25">
      <c r="B13" s="7" t="s">
        <v>26</v>
      </c>
      <c r="C13" s="12" t="s">
        <v>58</v>
      </c>
      <c r="D13" s="14" t="s">
        <v>70</v>
      </c>
    </row>
    <row r="14" spans="2:4" ht="38.25" x14ac:dyDescent="0.25">
      <c r="B14" s="7" t="s">
        <v>44</v>
      </c>
      <c r="C14" s="12" t="s">
        <v>59</v>
      </c>
      <c r="D14" s="14" t="s">
        <v>76</v>
      </c>
    </row>
    <row r="15" spans="2:4" ht="30" x14ac:dyDescent="0.25">
      <c r="B15" s="7" t="s">
        <v>45</v>
      </c>
      <c r="C15" s="12" t="s">
        <v>71</v>
      </c>
      <c r="D15" s="16" t="s">
        <v>77</v>
      </c>
    </row>
    <row r="16" spans="2:4" ht="25.5" x14ac:dyDescent="0.25">
      <c r="B16" s="7" t="s">
        <v>72</v>
      </c>
      <c r="C16" s="12" t="s">
        <v>73</v>
      </c>
      <c r="D16" s="16" t="s">
        <v>78</v>
      </c>
    </row>
    <row r="17" spans="2:4" ht="23.25" customHeight="1" thickBot="1" x14ac:dyDescent="0.3">
      <c r="B17" s="9" t="s">
        <v>74</v>
      </c>
      <c r="C17" s="15" t="s">
        <v>75</v>
      </c>
      <c r="D17" s="17" t="s">
        <v>78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POA 2025</vt:lpstr>
      <vt:lpstr>INSTRUCTIVO</vt:lpstr>
      <vt:lpstr>'POA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PLANEACION4</dc:creator>
  <cp:lastModifiedBy>PLANEACION4</cp:lastModifiedBy>
  <dcterms:created xsi:type="dcterms:W3CDTF">2026-01-28T22:22:56Z</dcterms:created>
  <dcterms:modified xsi:type="dcterms:W3CDTF">2026-09-11T16:05:19Z</dcterms:modified>
</cp:coreProperties>
</file>