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157D428C-A555-440C-9EA6-90ABF0933F77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5" r:id="rId2"/>
  </sheets>
  <definedNames>
    <definedName name="_xlnm.Print_Area" localSheetId="0">'FORMATO POA 2026'!$A$1:$AB$42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3" l="1"/>
  <c r="R34" i="3"/>
  <c r="S34" i="3"/>
  <c r="T34" i="3"/>
  <c r="U34" i="3"/>
  <c r="V34" i="3"/>
  <c r="W34" i="3"/>
  <c r="P34" i="3"/>
  <c r="V29" i="3"/>
  <c r="V30" i="3"/>
  <c r="X30" i="3" s="1"/>
  <c r="V31" i="3"/>
  <c r="V32" i="3"/>
  <c r="AB32" i="3" s="1"/>
  <c r="V33" i="3"/>
  <c r="AB33" i="3" s="1"/>
  <c r="T28" i="3"/>
  <c r="T29" i="3"/>
  <c r="T30" i="3"/>
  <c r="T31" i="3"/>
  <c r="T32" i="3"/>
  <c r="R29" i="3"/>
  <c r="R30" i="3"/>
  <c r="R31" i="3"/>
  <c r="R32" i="3"/>
  <c r="R33" i="3"/>
  <c r="X33" i="3" s="1"/>
  <c r="R28" i="3"/>
  <c r="P32" i="3"/>
  <c r="P33" i="3"/>
  <c r="P29" i="3"/>
  <c r="P30" i="3"/>
  <c r="P31" i="3"/>
  <c r="P28" i="3"/>
  <c r="P26" i="3"/>
  <c r="V12" i="3"/>
  <c r="T12" i="3"/>
  <c r="R12" i="3"/>
  <c r="P12" i="3"/>
  <c r="P13" i="3"/>
  <c r="AC34" i="3"/>
  <c r="Y33" i="3"/>
  <c r="Y32" i="3"/>
  <c r="X32" i="3"/>
  <c r="Y31" i="3"/>
  <c r="X31" i="3"/>
  <c r="AB30" i="3"/>
  <c r="Y30" i="3"/>
  <c r="AB29" i="3"/>
  <c r="Y29" i="3"/>
  <c r="X29" i="3"/>
  <c r="AB28" i="3"/>
  <c r="Y28" i="3"/>
  <c r="X28" i="3"/>
  <c r="Z28" i="3" s="1"/>
  <c r="AB26" i="3"/>
  <c r="Y26" i="3"/>
  <c r="X26" i="3"/>
  <c r="AB25" i="3"/>
  <c r="Y25" i="3"/>
  <c r="X25" i="3"/>
  <c r="Z25" i="3" s="1"/>
  <c r="AB24" i="3"/>
  <c r="Y24" i="3"/>
  <c r="AA24" i="3" s="1"/>
  <c r="X24" i="3"/>
  <c r="X19" i="3"/>
  <c r="Y19" i="3"/>
  <c r="Z19" i="3" s="1"/>
  <c r="AB19" i="3"/>
  <c r="X20" i="3"/>
  <c r="Y20" i="3"/>
  <c r="AA20" i="3" s="1"/>
  <c r="AB20" i="3"/>
  <c r="X21" i="3"/>
  <c r="Y21" i="3"/>
  <c r="Z21" i="3" s="1"/>
  <c r="AB21" i="3"/>
  <c r="X22" i="3"/>
  <c r="Z22" i="3" s="1"/>
  <c r="Y22" i="3"/>
  <c r="AA22" i="3" s="1"/>
  <c r="AB22" i="3"/>
  <c r="X23" i="3"/>
  <c r="Y23" i="3"/>
  <c r="Z23" i="3" s="1"/>
  <c r="AA23" i="3"/>
  <c r="AB23" i="3"/>
  <c r="AB18" i="3"/>
  <c r="Y18" i="3"/>
  <c r="AA18" i="3" s="1"/>
  <c r="X18" i="3"/>
  <c r="X13" i="3"/>
  <c r="Y13" i="3"/>
  <c r="Z13" i="3" s="1"/>
  <c r="AB13" i="3"/>
  <c r="X14" i="3"/>
  <c r="Y14" i="3"/>
  <c r="AA14" i="3" s="1"/>
  <c r="AB14" i="3"/>
  <c r="X15" i="3"/>
  <c r="Y15" i="3"/>
  <c r="Z15" i="3"/>
  <c r="AA15" i="3"/>
  <c r="AB15" i="3"/>
  <c r="X16" i="3"/>
  <c r="Z16" i="3" s="1"/>
  <c r="Y16" i="3"/>
  <c r="AB16" i="3"/>
  <c r="AB12" i="3"/>
  <c r="Y12" i="3"/>
  <c r="X12" i="3"/>
  <c r="Z30" i="3" l="1"/>
  <c r="AA21" i="3"/>
  <c r="Z20" i="3"/>
  <c r="AA19" i="3"/>
  <c r="AA13" i="3"/>
  <c r="Y34" i="3"/>
  <c r="Z12" i="3"/>
  <c r="AB34" i="3"/>
  <c r="AB31" i="3"/>
  <c r="AA29" i="3"/>
  <c r="AA32" i="3"/>
  <c r="AA33" i="3"/>
  <c r="AA31" i="3"/>
  <c r="AA30" i="3"/>
  <c r="AA26" i="3"/>
  <c r="AA28" i="3"/>
  <c r="AA12" i="3"/>
  <c r="X34" i="3"/>
  <c r="Z33" i="3"/>
  <c r="Z32" i="3"/>
  <c r="Z31" i="3"/>
  <c r="Z29" i="3"/>
  <c r="Z26" i="3"/>
  <c r="AA25" i="3"/>
  <c r="Z24" i="3"/>
  <c r="Z18" i="3"/>
  <c r="Z14" i="3"/>
  <c r="AA16" i="3"/>
  <c r="Z34" i="3" l="1"/>
  <c r="AA34" i="3"/>
  <c r="Z47" i="3"/>
  <c r="T47" i="3"/>
  <c r="X47" i="3" l="1"/>
  <c r="AA47" i="3" s="1"/>
  <c r="AB47" i="3" s="1"/>
  <c r="T33" i="3"/>
  <c r="V18" i="3"/>
  <c r="T18" i="3"/>
  <c r="R18" i="3"/>
  <c r="P18" i="3"/>
  <c r="V16" i="3" l="1"/>
  <c r="T16" i="3"/>
  <c r="R16" i="3"/>
  <c r="P16" i="3"/>
  <c r="V15" i="3"/>
  <c r="T15" i="3"/>
  <c r="R15" i="3"/>
  <c r="P15" i="3"/>
  <c r="V14" i="3"/>
  <c r="T14" i="3"/>
  <c r="R14" i="3"/>
  <c r="P14" i="3"/>
  <c r="P25" i="3" l="1"/>
  <c r="P24" i="3"/>
  <c r="P22" i="3"/>
  <c r="P23" i="3"/>
  <c r="P21" i="3"/>
  <c r="P20" i="3"/>
  <c r="P19" i="3"/>
  <c r="V22" i="3"/>
  <c r="V23" i="3"/>
  <c r="V24" i="3"/>
  <c r="V25" i="3"/>
  <c r="V26" i="3"/>
  <c r="T22" i="3"/>
  <c r="T23" i="3"/>
  <c r="T24" i="3"/>
  <c r="T25" i="3"/>
  <c r="T26" i="3"/>
  <c r="R22" i="3"/>
  <c r="R23" i="3"/>
  <c r="R24" i="3"/>
  <c r="R25" i="3"/>
  <c r="R26" i="3"/>
  <c r="V28" i="3" l="1"/>
  <c r="D34" i="3"/>
  <c r="E34" i="3"/>
  <c r="F34" i="3"/>
  <c r="G34" i="3"/>
  <c r="H34" i="3"/>
  <c r="I34" i="3"/>
  <c r="J34" i="3"/>
  <c r="K34" i="3"/>
  <c r="L34" i="3"/>
  <c r="M34" i="3"/>
  <c r="N34" i="3"/>
  <c r="O34" i="3"/>
  <c r="V21" i="3"/>
  <c r="T21" i="3"/>
  <c r="R21" i="3"/>
  <c r="V20" i="3"/>
  <c r="T20" i="3"/>
  <c r="R20" i="3"/>
  <c r="V19" i="3"/>
  <c r="T19" i="3"/>
  <c r="R19" i="3"/>
  <c r="V13" i="3"/>
  <c r="T13" i="3"/>
  <c r="R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ID#AAABevW5k0U
tc={F070F882-CCF1-4A19-BD19-C08FC4CF6041}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 celda se llena de manera automática, no editar.</t>
        </r>
      </text>
    </comment>
    <comment ref="R10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ID#AAABevW5k0g
tc={B8E64548-F474-4010-A442-D42BCE2B14E2}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 celda se llena de manera automática, no editar.</t>
        </r>
      </text>
    </comment>
    <comment ref="T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ID#AAABevW5k0Y
tc={62519297-BD41-4569-9A0C-4F65EA733148}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 celda se llena de manera automática, no editar.</t>
        </r>
      </text>
    </comment>
    <comment ref="V10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ID#AAABevW5k0c
tc={EA2796A4-2187-44E9-991E-BB7ECF59BB1A}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 celda se llena de manera automática, no editar.</t>
        </r>
      </text>
    </comment>
  </commentList>
</comments>
</file>

<file path=xl/sharedStrings.xml><?xml version="1.0" encoding="utf-8"?>
<sst xmlns="http://schemas.openxmlformats.org/spreadsheetml/2006/main" count="192" uniqueCount="148">
  <si>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</si>
  <si>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</si>
  <si>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</si>
  <si>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</si>
  <si>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</si>
  <si>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</si>
  <si>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</si>
  <si>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</si>
  <si>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</si>
  <si>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</si>
  <si>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</si>
  <si>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</si>
  <si>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</si>
  <si>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</si>
  <si>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</si>
  <si>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</si>
  <si>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</si>
  <si>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</si>
  <si>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</si>
  <si>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</si>
  <si>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</si>
  <si>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</si>
  <si>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</si>
  <si>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</si>
  <si>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</si>
  <si>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</si>
  <si>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</si>
  <si>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</si>
  <si>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</si>
  <si>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</si>
  <si>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</si>
  <si>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</si>
  <si>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</si>
  <si>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</si>
  <si>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</si>
  <si>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</si>
  <si>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</si>
  <si>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</si>
  <si>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</si>
  <si>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</si>
  <si>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</si>
  <si>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</si>
  <si>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</si>
  <si>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</si>
  <si>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</si>
  <si>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</si>
  <si>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</si>
  <si>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</si>
  <si>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</t>
  </si>
  <si>
    <t xml:space="preserve"> TITULAR DE PLANEACIÓN Y DESARROLLO MUNICIPAL</t>
  </si>
  <si>
    <t>NOMBRE DEL TITULAR/ENCARGADO</t>
  </si>
  <si>
    <t>_____________________________</t>
  </si>
  <si>
    <t xml:space="preserve">SISTEMA MUNICIPAL DIF </t>
  </si>
  <si>
    <t xml:space="preserve">ENLACE MUNICIPAL PARA LA ATENCION DE PERSONAS ADULTAS MAYORES </t>
  </si>
  <si>
    <t>POA</t>
  </si>
  <si>
    <t>Publicación</t>
  </si>
  <si>
    <t>Censo</t>
  </si>
  <si>
    <t xml:space="preserve">Sesiones </t>
  </si>
  <si>
    <t>Encuentros</t>
  </si>
  <si>
    <t xml:space="preserve">Viajes </t>
  </si>
  <si>
    <t>Visitas</t>
  </si>
  <si>
    <t xml:space="preserve">Entrega de aparatos funcionales para promover el bienestar de las personas adultas mayores </t>
  </si>
  <si>
    <t>Realizar expedientes para la gestion de apoyos de aparatos funcionales  para la poblacion vulnerable adulta Mayor (silla de ruedas, bastones, andaderas, Aparatos Auditivos)</t>
  </si>
  <si>
    <t xml:space="preserve">Expedientes </t>
  </si>
  <si>
    <t xml:space="preserve">Campañas de salud dirigidas para adultos mayores </t>
  </si>
  <si>
    <t>Brindar atencion mediante campañas de salud que beneficien a la poblacion adulta mayor, buscando mejorar su calidad de vida, promover su bienestar y garantizar su inclusion en la sociedad. (campañas auditivas, visuales, dentales)</t>
  </si>
  <si>
    <t>Campañas de salud</t>
  </si>
  <si>
    <t>Renovación de contrato de comodatos de bienes inmuebles</t>
  </si>
  <si>
    <t xml:space="preserve">Llevar a cabo la firma de comodatos con las diferentes instituciones en atencion a las necesidades que tenemos con la poblacion Adulta Mayor. </t>
  </si>
  <si>
    <t>Contrato</t>
  </si>
  <si>
    <t xml:space="preserve">Entrega de información para el Informe de Gobierno. </t>
  </si>
  <si>
    <t>Realizar la entrega de información de las actividades realizadas por el área para el Informe de Gobierno.</t>
  </si>
  <si>
    <t>Reporte</t>
  </si>
  <si>
    <t>Revisión de avances del  POA</t>
  </si>
  <si>
    <t>Dar a conocer los avances de las actividades realizadas en esta área ante las direcciones correspondientes</t>
  </si>
  <si>
    <t xml:space="preserve">Entrega  de formatos trimestrales del sistema de control interno institucional </t>
  </si>
  <si>
    <t xml:space="preserve">Formatos debidamente sellados de recibido por el sistema de control interno institucional </t>
  </si>
  <si>
    <t>Identificar, registrar y analizar las condiciones sociales, económicas, de salud y de vulnerabilidad de las personas adultas mayores del municipio, con el fin de contar con información actualizada y precisa que permita diseñar, planificar y priorizar programas, apoyos y acciones que mejoren su calidad de vida.</t>
  </si>
  <si>
    <t>Promover la convivencia, el respeto mutuo y el intercambio de conocimientos, valores y experiencias entre las personas adultas mayores, fomentando la inclusión social, la empatía y el fortalecimiento del tejido comunitario.</t>
  </si>
  <si>
    <t xml:space="preserve">Acompañamientos </t>
  </si>
  <si>
    <t xml:space="preserve"> </t>
  </si>
  <si>
    <t xml:space="preserve">Evento  </t>
  </si>
  <si>
    <t xml:space="preserve">Beneficiarios </t>
  </si>
  <si>
    <t>Viajes de esparcimiento con adultos mayores para promover su bienestar físico, emocional y social.</t>
  </si>
  <si>
    <t>Reporte quincenal de actividades</t>
  </si>
  <si>
    <t>Diagnostico</t>
  </si>
  <si>
    <t>Dar a conocer a la población los servicios de acompañamiento que se brindan a las personas adultas mayores en situación de vulnerabilidad, con la finalidad de informar, sensibilizar y promover el acceso oportuno a estos apoyos.</t>
  </si>
  <si>
    <t xml:space="preserve">Difusion </t>
  </si>
  <si>
    <t>Programar las actividades a realizar durante el periodo comprendido.</t>
  </si>
  <si>
    <t>Censo poblacional de grupos vulnerables, Adultos Mayores.</t>
  </si>
  <si>
    <t>Acondicionamiento de espacio y acompañamiento en la entrega de tarjetas del programa "pensión el bienestar de los Adultos Mayores, personas con discapacidad, niños y niñas hijos de madres trabajadoras “(Programa Federal).</t>
  </si>
  <si>
    <t>Facilitar infraestructura y personal para que el espacio se encuentre en buenas condiciones y se pueda llevar a cabo la entrega de tarjetas del programa "pensión el bienestar de los Adultos Mayores, personas con discapacidad, niños y niñas hijos de madres trabajadoras” (Programa Federal).</t>
  </si>
  <si>
    <t>Realizar difusión de los acompañamientos.</t>
  </si>
  <si>
    <t>Acompañamientos a personas vulnerables.</t>
  </si>
  <si>
    <t>Brindar apoyo integral a personas en situación de vulnerabilidad mediante acompañamientos físicos, emocionales y administrativos, con el fin de garantizar su acceso a servicios de salud, protección social, atención psicológica, jurídica y a cualquier gestión necesaria para salvaguardar su bienestar.</t>
  </si>
  <si>
    <t>Realizar actividades físicas, dinámicas, manualidades, talleres preventivos e informativos con los grupos de las diferentes comunidades del municipio, para fomentar una cultura de respeto y trato digno, fortalecer lazos familiares, así como fomentar las acciones tendientes a procurar una atención oportuna y de calidad a los adultos mayores.</t>
  </si>
  <si>
    <t>Talleres informativos, cursos para la elaboración de productos impartidos por la UAEH, ICATHI, YAKUL, PAIBIM.</t>
  </si>
  <si>
    <t xml:space="preserve">Se realiza el acompañamiento para realizar diferentes talleres como:  transformación de alimentos, materias primas, curso de agronomía, repostería.  Con la finalidad de que el adulto mayor busque una manera de tener un ingreso, así como también ayudan a reducir el riesgo en depresión de adulto mayor.  </t>
  </si>
  <si>
    <t>Encuentros intergeneracionales de adultos mayores para favorecer la inclusión, la convivencia armónica y el aprendizaje mutuo.</t>
  </si>
  <si>
    <t>Brindar a las personas adultas mayores alternativas de recreación social y turística para fomentar la vinculación grupal.</t>
  </si>
  <si>
    <t>Dar a conocer las actividades realizadas en esta área ante las direcciones correspondientes.</t>
  </si>
  <si>
    <t>Medir el desempeño y rendimiento del área para garantizar una adecuada organización, seguimiento y atención oportuna, optimizando los tiempos de respuesta, priorizar casos según su urgencia, evitar duplicidades, mejorar la transparencia en los procesos y asegurar que cada petición sea atendida de manera eficiente y conforme a los lineamientos institucionales.</t>
  </si>
  <si>
    <t>llevar el control de las solicitudes recibidas y atendidas en el área de Enlace Municipal para la atención del adulto mayor.</t>
  </si>
  <si>
    <t>Entrega de indicadores de la Guía consultiva</t>
  </si>
  <si>
    <t xml:space="preserve">Elaborar y entregar formatos del sistema de control interno institucional. </t>
  </si>
  <si>
    <t xml:space="preserve">Formular el plan operativo anual del Área de Enlace Municipal para la atención de personas Adultas Mayores, Programas sociales. </t>
  </si>
  <si>
    <t xml:space="preserve">Dar a conocer los programas a la población adulta mayor. </t>
  </si>
  <si>
    <t>Sesiones para la atención de grupos vulnerables, Adulto mayor,para fomentar una calidad de vida saludable.</t>
  </si>
  <si>
    <t xml:space="preserve">Visitas domiciliarias a personas adultas mayores </t>
  </si>
  <si>
    <t>Realizar acercamiento familiar y con el paciente para verificar las condiciones de vida del adulto mayor, dichas visitas son solicitadas por familiares o reportes ciudadanos, o para algún apoyo. Con la finalidad de tener un registro de personas adultas mayores que requieren ser incluidas o beneficiarlas con algún apoyo.</t>
  </si>
  <si>
    <t>Realizar la entrega del diagnóstico general de personas adultas mayores vulnerables.</t>
  </si>
  <si>
    <t xml:space="preserve">ACTIVIDADES COMPLEMENTARIAS </t>
  </si>
  <si>
    <t>Dia del pueblo</t>
  </si>
  <si>
    <t>Brindar informacion a la poblacion sobre los programas y/o proyectos con los que contamos en el area de atencion al adulto mayor</t>
  </si>
  <si>
    <t>salidas</t>
  </si>
  <si>
    <t xml:space="preserve">                                         EJE 2. SANTIAGO DE ANAYA QUE BUSCA EL BIENESTAR DEL PUEBLO.</t>
  </si>
  <si>
    <t>OBJETIVOS REALIZADOS  EN EL PERIODO FISCAL</t>
  </si>
  <si>
    <t>% EN EL LOGRO DE OBJETIVOS</t>
  </si>
  <si>
    <t>OBJETIVOS REALIZADOS  DE ACUERDO A LO PROGRAMADO</t>
  </si>
  <si>
    <t>CUMPLIMIENTO DE LA ACTIVIDAD</t>
  </si>
  <si>
    <t>RESP DIRECTO PARA CUMPLIR ACTIVIDAD</t>
  </si>
  <si>
    <t>SI</t>
  </si>
  <si>
    <t>NO</t>
  </si>
  <si>
    <t>Promover programas y /o jornadas que se implementarán en la población de Adulto Mayor de Santiago de Anaya.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</si>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</sst>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rgb="FFAEABAB"/>
        <bgColor rgb="FFAEABAB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</borders>
  <cellStyleXfs count="4">
    <xf numFmtId="0" fontId="0" fillId="0" borderId="0"/>
    <xf numFmtId="9" fontId="30" fillId="0" borderId="0" applyFont="0" applyFill="0" applyBorder="0" applyAlignment="0" applyProtection="0"/>
    <xf numFmtId="0" fontId="31" fillId="0" borderId="2"/>
    <xf numFmtId="0" fontId="2" fillId="0" borderId="2"/>
  </cellStyleXfs>
  <cellXfs count="110">
    <xf numFmtId="0" fontId="0" fillId="0" borderId="0" xfId="0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9" fillId="2" borderId="1" xfId="0" applyFont="1" applyFill="1" applyBorder="1"/>
    <xf numFmtId="0" fontId="15" fillId="0" borderId="0" xfId="0" applyFont="1"/>
    <xf numFmtId="0" fontId="12" fillId="0" borderId="0" xfId="0" applyFont="1"/>
    <xf numFmtId="0" fontId="13" fillId="0" borderId="0" xfId="0" applyFont="1"/>
    <xf numFmtId="0" fontId="13" fillId="2" borderId="1" xfId="0" applyFont="1" applyFill="1" applyBorder="1"/>
    <xf numFmtId="0" fontId="16" fillId="0" borderId="0" xfId="0" applyFont="1"/>
    <xf numFmtId="0" fontId="17" fillId="2" borderId="1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2" borderId="1" xfId="0" applyFont="1" applyFill="1" applyBorder="1"/>
    <xf numFmtId="0" fontId="26" fillId="0" borderId="0" xfId="0" applyFont="1"/>
    <xf numFmtId="9" fontId="6" fillId="0" borderId="0" xfId="0" applyNumberFormat="1" applyFont="1"/>
    <xf numFmtId="0" fontId="27" fillId="0" borderId="0" xfId="0" applyFont="1"/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15" fillId="0" borderId="3" xfId="0" applyFont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3" fillId="0" borderId="2" xfId="0" applyFont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3" fillId="0" borderId="0" xfId="0" applyFont="1"/>
    <xf numFmtId="0" fontId="33" fillId="0" borderId="3" xfId="2" applyFont="1" applyBorder="1" applyAlignment="1" applyProtection="1">
      <alignment horizontal="center" vertical="center"/>
      <protection locked="0"/>
    </xf>
    <xf numFmtId="9" fontId="33" fillId="0" borderId="3" xfId="1" applyFont="1" applyFill="1" applyBorder="1" applyAlignment="1" applyProtection="1">
      <alignment horizontal="center" vertical="center" wrapText="1"/>
      <protection locked="0"/>
    </xf>
    <xf numFmtId="0" fontId="33" fillId="9" borderId="3" xfId="2" applyFont="1" applyFill="1" applyBorder="1" applyAlignment="1">
      <alignment horizontal="center" vertical="center" wrapText="1"/>
    </xf>
    <xf numFmtId="9" fontId="33" fillId="9" borderId="3" xfId="1" applyFont="1" applyFill="1" applyBorder="1" applyAlignment="1">
      <alignment horizontal="center" vertical="center" wrapText="1"/>
    </xf>
    <xf numFmtId="9" fontId="34" fillId="9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7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7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40" fillId="10" borderId="12" xfId="3" applyFont="1" applyFill="1" applyBorder="1" applyAlignment="1">
      <alignment horizontal="center" vertical="center" wrapText="1"/>
    </xf>
    <xf numFmtId="0" fontId="35" fillId="10" borderId="12" xfId="3" applyFont="1" applyFill="1" applyBorder="1" applyAlignment="1">
      <alignment horizontal="center" vertical="center" wrapText="1"/>
    </xf>
    <xf numFmtId="0" fontId="40" fillId="10" borderId="12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40" fillId="11" borderId="13" xfId="2" applyFont="1" applyFill="1" applyBorder="1" applyAlignment="1" applyProtection="1">
      <alignment horizontal="left" vertical="center" wrapText="1"/>
      <protection locked="0"/>
    </xf>
    <xf numFmtId="0" fontId="2" fillId="0" borderId="14" xfId="3" applyBorder="1" applyAlignment="1">
      <alignment horizontal="left" vertical="center" wrapText="1"/>
    </xf>
    <xf numFmtId="0" fontId="31" fillId="12" borderId="15" xfId="2" applyFill="1" applyBorder="1" applyAlignment="1" applyProtection="1">
      <alignment horizontal="left" vertical="center" wrapText="1"/>
      <protection locked="0"/>
    </xf>
    <xf numFmtId="0" fontId="40" fillId="11" borderId="16" xfId="2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31" fillId="12" borderId="18" xfId="2" applyFill="1" applyBorder="1" applyAlignment="1" applyProtection="1">
      <alignment horizontal="left" vertical="center" wrapText="1"/>
      <protection locked="0"/>
    </xf>
    <xf numFmtId="0" fontId="31" fillId="12" borderId="18" xfId="2" quotePrefix="1" applyFill="1" applyBorder="1" applyAlignment="1" applyProtection="1">
      <alignment horizontal="left" vertical="center" wrapText="1"/>
      <protection locked="0"/>
    </xf>
    <xf numFmtId="0" fontId="42" fillId="11" borderId="16" xfId="3" applyFont="1" applyFill="1" applyBorder="1" applyAlignment="1">
      <alignment horizontal="left" vertical="center" indent="2"/>
    </xf>
    <xf numFmtId="0" fontId="37" fillId="9" borderId="18" xfId="3" applyFont="1" applyFill="1" applyBorder="1" applyAlignment="1">
      <alignment horizontal="left" vertical="center" wrapText="1"/>
    </xf>
    <xf numFmtId="0" fontId="37" fillId="13" borderId="18" xfId="3" applyFont="1" applyFill="1" applyBorder="1" applyAlignment="1">
      <alignment horizontal="left" vertical="center" wrapText="1"/>
    </xf>
    <xf numFmtId="0" fontId="43" fillId="9" borderId="18" xfId="3" applyFont="1" applyFill="1" applyBorder="1" applyAlignment="1">
      <alignment horizontal="left" vertical="center" wrapText="1"/>
    </xf>
    <xf numFmtId="0" fontId="40" fillId="11" borderId="19" xfId="2" applyFont="1" applyFill="1" applyBorder="1" applyAlignment="1" applyProtection="1">
      <alignment horizontal="left" vertical="center" wrapText="1"/>
      <protection locked="0"/>
    </xf>
    <xf numFmtId="0" fontId="2" fillId="0" borderId="20" xfId="3" applyBorder="1" applyAlignment="1">
      <alignment horizontal="left" vertical="center" wrapText="1"/>
    </xf>
    <xf numFmtId="0" fontId="43" fillId="9" borderId="21" xfId="3" applyFont="1" applyFill="1" applyBorder="1" applyAlignment="1">
      <alignment horizontal="left" vertical="center" wrapText="1"/>
    </xf>
    <xf numFmtId="0" fontId="31" fillId="0" borderId="9" xfId="2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2" fillId="0" borderId="3" xfId="0" applyFont="1" applyBorder="1"/>
    <xf numFmtId="0" fontId="24" fillId="0" borderId="0" xfId="0" applyFont="1" applyAlignment="1">
      <alignment horizontal="left"/>
    </xf>
    <xf numFmtId="0" fontId="25" fillId="0" borderId="0" xfId="0" applyFont="1"/>
    <xf numFmtId="0" fontId="6" fillId="0" borderId="0" xfId="0" applyFont="1" applyAlignment="1">
      <alignment horizontal="center"/>
    </xf>
    <xf numFmtId="0" fontId="23" fillId="0" borderId="0" xfId="0" applyFont="1"/>
    <xf numFmtId="0" fontId="6" fillId="0" borderId="0" xfId="0" applyFont="1" applyAlignment="1">
      <alignment horizontal="right"/>
    </xf>
    <xf numFmtId="0" fontId="13" fillId="3" borderId="5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3" xfId="0" applyFont="1" applyBorder="1"/>
    <xf numFmtId="0" fontId="10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2" fillId="9" borderId="3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left"/>
    </xf>
    <xf numFmtId="0" fontId="28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38" fillId="10" borderId="10" xfId="2" applyFont="1" applyFill="1" applyBorder="1" applyAlignment="1" applyProtection="1">
      <alignment horizontal="center" vertical="center" wrapText="1"/>
      <protection locked="0"/>
    </xf>
    <xf numFmtId="0" fontId="38" fillId="10" borderId="11" xfId="2" applyFont="1" applyFill="1" applyBorder="1" applyAlignment="1" applyProtection="1">
      <alignment horizontal="center" vertical="center" wrapText="1"/>
      <protection locked="0"/>
    </xf>
    <xf numFmtId="0" fontId="39" fillId="0" borderId="6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C6D846A9-0032-45E6-9940-F9DABBC20DFD}"/>
    <cellStyle name="Normal 3" xfId="3" xr:uid="{2B498A87-1B19-40B9-90B5-8BF659AB1BB5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669018</xdr:colOff>
      <xdr:row>0</xdr:row>
      <xdr:rowOff>0</xdr:rowOff>
    </xdr:from>
    <xdr:ext cx="3231696" cy="873125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20297322" y="0"/>
          <a:ext cx="3231696" cy="873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98"/>
  <sheetViews>
    <sheetView tabSelected="1" view="pageLayout" topLeftCell="C30" zoomScale="59" zoomScaleNormal="55" zoomScaleSheetLayoutView="85" zoomScalePageLayoutView="59" workbookViewId="0">
      <selection activeCell="AA35" sqref="AA35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4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63"/>
  </cols>
  <sheetData>
    <row r="1" spans="1:29" ht="23.25" x14ac:dyDescent="0.45">
      <c r="A1" s="92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9" ht="23.25" x14ac:dyDescent="0.45">
      <c r="A2" s="56"/>
      <c r="B2" s="57"/>
      <c r="C2" s="4" t="s">
        <v>115</v>
      </c>
      <c r="F2" s="34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9" ht="23.25" x14ac:dyDescent="0.4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9" ht="23.25" x14ac:dyDescent="0.45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29" ht="23.25" x14ac:dyDescent="0.45">
      <c r="A5" s="94" t="s">
        <v>1</v>
      </c>
      <c r="B5" s="93"/>
      <c r="C5" s="90" t="s">
        <v>52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90" t="s">
        <v>53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4"/>
      <c r="S6" s="4"/>
      <c r="T6" s="4"/>
      <c r="U6" s="33"/>
      <c r="V6" s="4" t="s">
        <v>3</v>
      </c>
      <c r="W6" s="4"/>
      <c r="X6" s="4"/>
      <c r="Y6" s="4"/>
      <c r="Z6" s="4" t="s">
        <v>4</v>
      </c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8" t="s">
        <v>5</v>
      </c>
      <c r="B8" s="98" t="s">
        <v>6</v>
      </c>
      <c r="C8" s="98" t="s">
        <v>7</v>
      </c>
      <c r="D8" s="99" t="s">
        <v>8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8" t="s">
        <v>9</v>
      </c>
      <c r="Q8" s="97"/>
      <c r="R8" s="97"/>
      <c r="S8" s="97"/>
      <c r="T8" s="97"/>
      <c r="U8" s="97"/>
      <c r="V8" s="97"/>
      <c r="W8" s="97"/>
      <c r="X8" s="98" t="s">
        <v>10</v>
      </c>
      <c r="Y8" s="98"/>
      <c r="Z8" s="97"/>
      <c r="AA8" s="97"/>
      <c r="AB8" s="97"/>
    </row>
    <row r="9" spans="1:29" ht="50.25" customHeight="1" x14ac:dyDescent="0.25">
      <c r="A9" s="97"/>
      <c r="B9" s="97"/>
      <c r="C9" s="97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8" t="s">
        <v>23</v>
      </c>
      <c r="Q9" s="97"/>
      <c r="R9" s="98" t="s">
        <v>24</v>
      </c>
      <c r="S9" s="97"/>
      <c r="T9" s="98" t="s">
        <v>25</v>
      </c>
      <c r="U9" s="97"/>
      <c r="V9" s="98" t="s">
        <v>26</v>
      </c>
      <c r="W9" s="97"/>
      <c r="X9" s="100" t="s">
        <v>27</v>
      </c>
      <c r="Y9" s="100" t="s">
        <v>116</v>
      </c>
      <c r="Z9" s="100" t="s">
        <v>117</v>
      </c>
      <c r="AA9" s="100" t="s">
        <v>118</v>
      </c>
      <c r="AB9" s="100" t="s">
        <v>119</v>
      </c>
      <c r="AC9" s="87" t="s">
        <v>120</v>
      </c>
    </row>
    <row r="10" spans="1:29" ht="16.5" x14ac:dyDescent="0.25">
      <c r="A10" s="99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30" t="s">
        <v>28</v>
      </c>
      <c r="Q10" s="30" t="s">
        <v>29</v>
      </c>
      <c r="R10" s="30" t="s">
        <v>28</v>
      </c>
      <c r="S10" s="30" t="s">
        <v>29</v>
      </c>
      <c r="T10" s="30" t="s">
        <v>28</v>
      </c>
      <c r="U10" s="30" t="s">
        <v>29</v>
      </c>
      <c r="V10" s="30" t="s">
        <v>28</v>
      </c>
      <c r="W10" s="30" t="s">
        <v>29</v>
      </c>
      <c r="X10" s="100"/>
      <c r="Y10" s="100"/>
      <c r="Z10" s="100"/>
      <c r="AA10" s="100"/>
      <c r="AB10" s="100"/>
      <c r="AC10" s="87"/>
    </row>
    <row r="11" spans="1:29" ht="30" customHeight="1" x14ac:dyDescent="0.25">
      <c r="A11" s="95" t="s">
        <v>30</v>
      </c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</row>
    <row r="12" spans="1:29" ht="79.5" customHeight="1" x14ac:dyDescent="0.25">
      <c r="A12" s="32" t="s">
        <v>105</v>
      </c>
      <c r="B12" s="32" t="s">
        <v>88</v>
      </c>
      <c r="C12" s="40" t="s">
        <v>54</v>
      </c>
      <c r="D12" s="31">
        <v>1</v>
      </c>
      <c r="E12" s="16">
        <v>0</v>
      </c>
      <c r="F12" s="17">
        <v>0</v>
      </c>
      <c r="G12" s="18">
        <v>0</v>
      </c>
      <c r="H12" s="18">
        <v>0</v>
      </c>
      <c r="I12" s="18">
        <v>0</v>
      </c>
      <c r="J12" s="19">
        <v>0</v>
      </c>
      <c r="K12" s="19">
        <v>0</v>
      </c>
      <c r="L12" s="19">
        <v>0</v>
      </c>
      <c r="M12" s="20">
        <v>0</v>
      </c>
      <c r="N12" s="20">
        <v>0</v>
      </c>
      <c r="O12" s="20">
        <v>0</v>
      </c>
      <c r="P12" s="21">
        <f>SUM(D12:F12)</f>
        <v>1</v>
      </c>
      <c r="Q12" s="21">
        <v>0</v>
      </c>
      <c r="R12" s="22">
        <f>SUM(G12:I12)</f>
        <v>0</v>
      </c>
      <c r="S12" s="22"/>
      <c r="T12" s="23">
        <f>SUM(J12:L12)</f>
        <v>0</v>
      </c>
      <c r="U12" s="23"/>
      <c r="V12" s="24">
        <f>SUM(M12:O12)</f>
        <v>0</v>
      </c>
      <c r="W12" s="24"/>
      <c r="X12" s="58">
        <f>P12+R12+T12+V12</f>
        <v>1</v>
      </c>
      <c r="Y12" s="58">
        <f>Q12+S12+U12+W12</f>
        <v>0</v>
      </c>
      <c r="Z12" s="59">
        <f>Y12/X12</f>
        <v>0</v>
      </c>
      <c r="AA12" s="58">
        <f>IF(Y12&gt;X12,X12,Y12)</f>
        <v>0</v>
      </c>
      <c r="AB12" s="59" t="str">
        <f>IF(IFERROR(SUM((Q12&gt;0),(S12&gt;0),(U12&gt;0),(W12&gt;0))/SUM((P12&gt;0),(R12&gt;0),(T12&gt;0),(V12&gt;0)),0)&gt;=51%,"SI","NO")</f>
        <v>NO</v>
      </c>
      <c r="AC12" s="64" t="s">
        <v>121</v>
      </c>
    </row>
    <row r="13" spans="1:29" ht="71.25" customHeight="1" x14ac:dyDescent="0.25">
      <c r="A13" s="32" t="s">
        <v>123</v>
      </c>
      <c r="B13" s="32" t="s">
        <v>106</v>
      </c>
      <c r="C13" s="32" t="s">
        <v>55</v>
      </c>
      <c r="D13" s="31">
        <v>1</v>
      </c>
      <c r="E13" s="16">
        <v>0</v>
      </c>
      <c r="F13" s="17">
        <v>0</v>
      </c>
      <c r="G13" s="18">
        <v>0</v>
      </c>
      <c r="H13" s="18">
        <v>0</v>
      </c>
      <c r="I13" s="18">
        <v>0</v>
      </c>
      <c r="J13" s="19">
        <v>0</v>
      </c>
      <c r="K13" s="19">
        <v>0</v>
      </c>
      <c r="L13" s="19">
        <v>0</v>
      </c>
      <c r="M13" s="20">
        <v>0</v>
      </c>
      <c r="N13" s="20">
        <v>0</v>
      </c>
      <c r="O13" s="20">
        <v>0</v>
      </c>
      <c r="P13" s="21">
        <f>SUM(D13:F13)</f>
        <v>1</v>
      </c>
      <c r="Q13" s="21">
        <v>0</v>
      </c>
      <c r="R13" s="22">
        <f>SUM(G13:I13)</f>
        <v>0</v>
      </c>
      <c r="S13" s="22"/>
      <c r="T13" s="23">
        <f>SUM(J13:L13)</f>
        <v>0</v>
      </c>
      <c r="U13" s="23"/>
      <c r="V13" s="24">
        <f>SUM(M13:O13)</f>
        <v>0</v>
      </c>
      <c r="W13" s="24"/>
      <c r="X13" s="58">
        <f t="shared" ref="X13:X16" si="0">P13+R13+T13+V13</f>
        <v>1</v>
      </c>
      <c r="Y13" s="58">
        <f t="shared" ref="Y13:Y16" si="1">Q13+S13+U13+W13</f>
        <v>0</v>
      </c>
      <c r="Z13" s="59">
        <f t="shared" ref="Z13:Z16" si="2">Y13/X13</f>
        <v>0</v>
      </c>
      <c r="AA13" s="58">
        <f t="shared" ref="AA13:AA16" si="3">IF(Y13&gt;X13,X13,Y13)</f>
        <v>0</v>
      </c>
      <c r="AB13" s="59" t="str">
        <f t="shared" ref="AB13:AB16" si="4">IF(IFERROR(SUM((Q13&gt;0),(S13&gt;0),(U13&gt;0),(W13&gt;0))/SUM((P13&gt;0),(R13&gt;0),(T13&gt;0),(V13&gt;0)),0)&gt;=51%,"SI","NO")</f>
        <v>NO</v>
      </c>
      <c r="AC13" s="64" t="s">
        <v>121</v>
      </c>
    </row>
    <row r="14" spans="1:29" ht="126.75" customHeight="1" x14ac:dyDescent="0.25">
      <c r="A14" s="41" t="s">
        <v>89</v>
      </c>
      <c r="B14" s="32" t="s">
        <v>77</v>
      </c>
      <c r="C14" s="55" t="s">
        <v>56</v>
      </c>
      <c r="D14" s="16">
        <v>0</v>
      </c>
      <c r="E14" s="16">
        <v>0</v>
      </c>
      <c r="F14" s="17">
        <v>1</v>
      </c>
      <c r="G14" s="18">
        <v>0</v>
      </c>
      <c r="H14" s="18">
        <v>0</v>
      </c>
      <c r="I14" s="18">
        <v>0</v>
      </c>
      <c r="J14" s="19">
        <v>0</v>
      </c>
      <c r="K14" s="19">
        <v>0</v>
      </c>
      <c r="L14" s="19">
        <v>0</v>
      </c>
      <c r="M14" s="20">
        <v>0</v>
      </c>
      <c r="N14" s="20">
        <v>0</v>
      </c>
      <c r="O14" s="20">
        <v>0</v>
      </c>
      <c r="P14" s="21">
        <f t="shared" ref="P14:P16" si="5">SUM(D14:F14)</f>
        <v>1</v>
      </c>
      <c r="Q14" s="21">
        <v>0</v>
      </c>
      <c r="R14" s="22">
        <f>SUM(G14:I14)</f>
        <v>0</v>
      </c>
      <c r="S14" s="22"/>
      <c r="T14" s="23">
        <f>SUM(J14:L14)</f>
        <v>0</v>
      </c>
      <c r="U14" s="23"/>
      <c r="V14" s="24">
        <f>SUM(M14:O14)</f>
        <v>0</v>
      </c>
      <c r="W14" s="24"/>
      <c r="X14" s="58">
        <f t="shared" si="0"/>
        <v>1</v>
      </c>
      <c r="Y14" s="58">
        <f t="shared" si="1"/>
        <v>0</v>
      </c>
      <c r="Z14" s="59">
        <f t="shared" si="2"/>
        <v>0</v>
      </c>
      <c r="AA14" s="58">
        <f t="shared" si="3"/>
        <v>0</v>
      </c>
      <c r="AB14" s="59" t="str">
        <f t="shared" si="4"/>
        <v>NO</v>
      </c>
      <c r="AC14" s="64" t="s">
        <v>121</v>
      </c>
    </row>
    <row r="15" spans="1:29" ht="121.5" customHeight="1" x14ac:dyDescent="0.25">
      <c r="A15" s="32" t="s">
        <v>90</v>
      </c>
      <c r="B15" s="41" t="s">
        <v>91</v>
      </c>
      <c r="C15" s="32" t="s">
        <v>81</v>
      </c>
      <c r="D15" s="16">
        <v>0</v>
      </c>
      <c r="E15" s="16">
        <v>1</v>
      </c>
      <c r="F15" s="16">
        <v>0</v>
      </c>
      <c r="G15" s="18">
        <v>0</v>
      </c>
      <c r="H15" s="18">
        <v>1</v>
      </c>
      <c r="I15" s="18">
        <v>0</v>
      </c>
      <c r="J15" s="19">
        <v>0</v>
      </c>
      <c r="K15" s="19">
        <v>1</v>
      </c>
      <c r="L15" s="19">
        <v>0</v>
      </c>
      <c r="M15" s="20">
        <v>0</v>
      </c>
      <c r="N15" s="20">
        <v>1</v>
      </c>
      <c r="O15" s="20">
        <v>0</v>
      </c>
      <c r="P15" s="21">
        <f t="shared" si="5"/>
        <v>1</v>
      </c>
      <c r="Q15" s="21">
        <v>0</v>
      </c>
      <c r="R15" s="22">
        <f>SUM(G15:I15)</f>
        <v>1</v>
      </c>
      <c r="S15" s="22"/>
      <c r="T15" s="23">
        <f>SUM(J15:L15)</f>
        <v>1</v>
      </c>
      <c r="U15" s="23"/>
      <c r="V15" s="24">
        <f>SUM(M15:O15)</f>
        <v>1</v>
      </c>
      <c r="W15" s="24"/>
      <c r="X15" s="58">
        <f t="shared" si="0"/>
        <v>4</v>
      </c>
      <c r="Y15" s="58">
        <f t="shared" si="1"/>
        <v>0</v>
      </c>
      <c r="Z15" s="59">
        <f t="shared" si="2"/>
        <v>0</v>
      </c>
      <c r="AA15" s="58">
        <f t="shared" si="3"/>
        <v>0</v>
      </c>
      <c r="AB15" s="59" t="str">
        <f t="shared" si="4"/>
        <v>NO</v>
      </c>
      <c r="AC15" s="64" t="s">
        <v>121</v>
      </c>
    </row>
    <row r="16" spans="1:29" ht="105.75" customHeight="1" x14ac:dyDescent="0.25">
      <c r="A16" s="41" t="s">
        <v>92</v>
      </c>
      <c r="B16" s="52" t="s">
        <v>86</v>
      </c>
      <c r="C16" s="32" t="s">
        <v>87</v>
      </c>
      <c r="D16" s="16">
        <v>0</v>
      </c>
      <c r="E16" s="16">
        <v>1</v>
      </c>
      <c r="F16" s="16">
        <v>0</v>
      </c>
      <c r="G16" s="18">
        <v>1</v>
      </c>
      <c r="H16" s="18">
        <v>0</v>
      </c>
      <c r="I16" s="18">
        <v>0</v>
      </c>
      <c r="J16" s="19">
        <v>0</v>
      </c>
      <c r="K16" s="19">
        <v>1</v>
      </c>
      <c r="L16" s="19">
        <v>0</v>
      </c>
      <c r="M16" s="20">
        <v>0</v>
      </c>
      <c r="N16" s="20">
        <v>1</v>
      </c>
      <c r="O16" s="20">
        <v>0</v>
      </c>
      <c r="P16" s="21">
        <f t="shared" si="5"/>
        <v>1</v>
      </c>
      <c r="Q16" s="21">
        <v>0</v>
      </c>
      <c r="R16" s="22">
        <f>SUM(G16:I16)</f>
        <v>1</v>
      </c>
      <c r="S16" s="22"/>
      <c r="T16" s="23">
        <f>SUM(J16:L16)</f>
        <v>1</v>
      </c>
      <c r="U16" s="23"/>
      <c r="V16" s="24">
        <f>SUM(M16:O16)</f>
        <v>1</v>
      </c>
      <c r="W16" s="24"/>
      <c r="X16" s="58">
        <f t="shared" si="0"/>
        <v>4</v>
      </c>
      <c r="Y16" s="58">
        <f t="shared" si="1"/>
        <v>0</v>
      </c>
      <c r="Z16" s="59">
        <f t="shared" si="2"/>
        <v>0</v>
      </c>
      <c r="AA16" s="58">
        <f t="shared" si="3"/>
        <v>0</v>
      </c>
      <c r="AB16" s="59" t="str">
        <f t="shared" si="4"/>
        <v>NO</v>
      </c>
      <c r="AC16" s="64" t="s">
        <v>121</v>
      </c>
    </row>
    <row r="17" spans="1:29" ht="30" customHeight="1" x14ac:dyDescent="0.4">
      <c r="A17" s="88" t="s">
        <v>31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9" ht="150" customHeight="1" x14ac:dyDescent="0.25">
      <c r="A18" s="41" t="s">
        <v>93</v>
      </c>
      <c r="B18" s="32" t="s">
        <v>94</v>
      </c>
      <c r="C18" s="55" t="s">
        <v>79</v>
      </c>
      <c r="D18" s="16">
        <v>0</v>
      </c>
      <c r="E18" s="16">
        <v>0</v>
      </c>
      <c r="F18" s="16">
        <v>1</v>
      </c>
      <c r="G18" s="18">
        <v>0</v>
      </c>
      <c r="H18" s="18">
        <v>1</v>
      </c>
      <c r="I18" s="18">
        <v>0</v>
      </c>
      <c r="J18" s="19">
        <v>0</v>
      </c>
      <c r="K18" s="19">
        <v>0</v>
      </c>
      <c r="L18" s="19">
        <v>1</v>
      </c>
      <c r="M18" s="20">
        <v>1</v>
      </c>
      <c r="N18" s="20">
        <v>0</v>
      </c>
      <c r="O18" s="20">
        <v>0</v>
      </c>
      <c r="P18" s="21">
        <f t="shared" ref="P18" si="6">SUM(D18:F18)</f>
        <v>1</v>
      </c>
      <c r="Q18" s="21">
        <v>0</v>
      </c>
      <c r="R18" s="22">
        <f t="shared" ref="R18:R26" si="7">SUM(G18:I18)</f>
        <v>1</v>
      </c>
      <c r="S18" s="22"/>
      <c r="T18" s="23">
        <f t="shared" ref="T18:T26" si="8">SUM(J18:L18)</f>
        <v>1</v>
      </c>
      <c r="U18" s="23"/>
      <c r="V18" s="24">
        <f t="shared" ref="V18:V26" si="9">SUM(M18:O18)</f>
        <v>1</v>
      </c>
      <c r="W18" s="24"/>
      <c r="X18" s="58">
        <f t="shared" ref="X18" si="10">P18+R18+T18+V18</f>
        <v>4</v>
      </c>
      <c r="Y18" s="58">
        <f t="shared" ref="Y18" si="11">Q18+S18+U18+W18</f>
        <v>0</v>
      </c>
      <c r="Z18" s="59">
        <f t="shared" ref="Z18" si="12">Y18/X18</f>
        <v>0</v>
      </c>
      <c r="AA18" s="58">
        <f t="shared" ref="AA18" si="13">IF(Y18&gt;X18,X18,Y18)</f>
        <v>0</v>
      </c>
      <c r="AB18" s="59" t="str">
        <f t="shared" ref="AB18" si="14">IF(IFERROR(SUM((Q18&gt;0),(S18&gt;0),(U18&gt;0),(W18&gt;0))/SUM((P18&gt;0),(R18&gt;0),(T18&gt;0),(V18&gt;0)),0)&gt;=51%,"SI","NO")</f>
        <v>NO</v>
      </c>
      <c r="AC18" s="64" t="s">
        <v>122</v>
      </c>
    </row>
    <row r="19" spans="1:29" ht="126" customHeight="1" x14ac:dyDescent="0.25">
      <c r="A19" s="32" t="s">
        <v>107</v>
      </c>
      <c r="B19" s="41" t="s">
        <v>95</v>
      </c>
      <c r="C19" s="55" t="s">
        <v>57</v>
      </c>
      <c r="D19" s="16">
        <v>30</v>
      </c>
      <c r="E19" s="16">
        <v>30</v>
      </c>
      <c r="F19" s="16">
        <v>45</v>
      </c>
      <c r="G19" s="18">
        <v>20</v>
      </c>
      <c r="H19" s="18">
        <v>40</v>
      </c>
      <c r="I19" s="18">
        <v>40</v>
      </c>
      <c r="J19" s="19">
        <v>40</v>
      </c>
      <c r="K19" s="19">
        <v>20</v>
      </c>
      <c r="L19" s="19">
        <v>40</v>
      </c>
      <c r="M19" s="20">
        <v>20</v>
      </c>
      <c r="N19" s="20">
        <v>20</v>
      </c>
      <c r="O19" s="20">
        <v>15</v>
      </c>
      <c r="P19" s="21">
        <f t="shared" ref="P19:P33" si="15">SUM(D19:F19)</f>
        <v>105</v>
      </c>
      <c r="Q19" s="21">
        <v>0</v>
      </c>
      <c r="R19" s="22">
        <f t="shared" si="7"/>
        <v>100</v>
      </c>
      <c r="S19" s="22"/>
      <c r="T19" s="23">
        <f t="shared" si="8"/>
        <v>100</v>
      </c>
      <c r="U19" s="23"/>
      <c r="V19" s="24">
        <f t="shared" si="9"/>
        <v>55</v>
      </c>
      <c r="W19" s="24"/>
      <c r="X19" s="58">
        <f t="shared" ref="X19:X23" si="16">P19+R19+T19+V19</f>
        <v>360</v>
      </c>
      <c r="Y19" s="58">
        <f t="shared" ref="Y19:Y23" si="17">Q19+S19+U19+W19</f>
        <v>0</v>
      </c>
      <c r="Z19" s="59">
        <f t="shared" ref="Z19:Z23" si="18">Y19/X19</f>
        <v>0</v>
      </c>
      <c r="AA19" s="58">
        <f t="shared" ref="AA19:AA23" si="19">IF(Y19&gt;X19,X19,Y19)</f>
        <v>0</v>
      </c>
      <c r="AB19" s="59" t="str">
        <f t="shared" ref="AB19:AB23" si="20">IF(IFERROR(SUM((Q19&gt;0),(S19&gt;0),(U19&gt;0),(W19&gt;0))/SUM((P19&gt;0),(R19&gt;0),(T19&gt;0),(V19&gt;0)),0)&gt;=51%,"SI","NO")</f>
        <v>NO</v>
      </c>
      <c r="AC19" s="64" t="s">
        <v>121</v>
      </c>
    </row>
    <row r="20" spans="1:29" ht="113.25" customHeight="1" x14ac:dyDescent="0.25">
      <c r="A20" s="32" t="s">
        <v>96</v>
      </c>
      <c r="B20" s="41" t="s">
        <v>97</v>
      </c>
      <c r="C20" s="55" t="s">
        <v>82</v>
      </c>
      <c r="D20" s="16">
        <v>0</v>
      </c>
      <c r="E20" s="16">
        <v>15</v>
      </c>
      <c r="F20" s="16">
        <v>15</v>
      </c>
      <c r="G20" s="18">
        <v>0</v>
      </c>
      <c r="H20" s="18">
        <v>15</v>
      </c>
      <c r="I20" s="18">
        <v>15</v>
      </c>
      <c r="J20" s="19">
        <v>0</v>
      </c>
      <c r="K20" s="19">
        <v>15</v>
      </c>
      <c r="L20" s="19">
        <v>15</v>
      </c>
      <c r="M20" s="20">
        <v>0</v>
      </c>
      <c r="N20" s="20">
        <v>15</v>
      </c>
      <c r="O20" s="20">
        <v>15</v>
      </c>
      <c r="P20" s="21">
        <f t="shared" si="15"/>
        <v>30</v>
      </c>
      <c r="Q20" s="21">
        <v>0</v>
      </c>
      <c r="R20" s="22">
        <f t="shared" si="7"/>
        <v>30</v>
      </c>
      <c r="S20" s="22"/>
      <c r="T20" s="23">
        <f t="shared" si="8"/>
        <v>30</v>
      </c>
      <c r="U20" s="23"/>
      <c r="V20" s="24">
        <f t="shared" si="9"/>
        <v>30</v>
      </c>
      <c r="W20" s="24"/>
      <c r="X20" s="58">
        <f t="shared" si="16"/>
        <v>120</v>
      </c>
      <c r="Y20" s="58">
        <f t="shared" si="17"/>
        <v>0</v>
      </c>
      <c r="Z20" s="59">
        <f t="shared" si="18"/>
        <v>0</v>
      </c>
      <c r="AA20" s="58">
        <f t="shared" si="19"/>
        <v>0</v>
      </c>
      <c r="AB20" s="59" t="str">
        <f t="shared" si="20"/>
        <v>NO</v>
      </c>
      <c r="AC20" s="64" t="s">
        <v>122</v>
      </c>
    </row>
    <row r="21" spans="1:29" ht="80.25" customHeight="1" x14ac:dyDescent="0.25">
      <c r="A21" s="32" t="s">
        <v>98</v>
      </c>
      <c r="B21" s="41" t="s">
        <v>78</v>
      </c>
      <c r="C21" s="32" t="s">
        <v>58</v>
      </c>
      <c r="D21" s="16">
        <v>0</v>
      </c>
      <c r="E21" s="16">
        <v>0</v>
      </c>
      <c r="F21" s="16">
        <v>0</v>
      </c>
      <c r="G21" s="18">
        <v>1</v>
      </c>
      <c r="H21" s="18">
        <v>0</v>
      </c>
      <c r="I21" s="18">
        <v>0</v>
      </c>
      <c r="J21" s="19">
        <v>0</v>
      </c>
      <c r="K21" s="19">
        <v>1</v>
      </c>
      <c r="L21" s="19">
        <v>1</v>
      </c>
      <c r="M21" s="20">
        <v>0</v>
      </c>
      <c r="N21" s="20">
        <v>0</v>
      </c>
      <c r="O21" s="20">
        <v>2</v>
      </c>
      <c r="P21" s="21">
        <f t="shared" si="15"/>
        <v>0</v>
      </c>
      <c r="Q21" s="21">
        <v>0</v>
      </c>
      <c r="R21" s="22">
        <f t="shared" si="7"/>
        <v>1</v>
      </c>
      <c r="S21" s="22"/>
      <c r="T21" s="23">
        <f t="shared" si="8"/>
        <v>2</v>
      </c>
      <c r="U21" s="23"/>
      <c r="V21" s="24">
        <f t="shared" si="9"/>
        <v>2</v>
      </c>
      <c r="W21" s="24"/>
      <c r="X21" s="58">
        <f t="shared" si="16"/>
        <v>5</v>
      </c>
      <c r="Y21" s="58">
        <f t="shared" si="17"/>
        <v>0</v>
      </c>
      <c r="Z21" s="59">
        <f t="shared" si="18"/>
        <v>0</v>
      </c>
      <c r="AA21" s="58">
        <f t="shared" si="19"/>
        <v>0</v>
      </c>
      <c r="AB21" s="59" t="str">
        <f t="shared" si="20"/>
        <v>NO</v>
      </c>
      <c r="AC21" s="64" t="s">
        <v>121</v>
      </c>
    </row>
    <row r="22" spans="1:29" ht="57" customHeight="1" x14ac:dyDescent="0.25">
      <c r="A22" s="32" t="s">
        <v>83</v>
      </c>
      <c r="B22" s="32" t="s">
        <v>99</v>
      </c>
      <c r="C22" s="55" t="s">
        <v>59</v>
      </c>
      <c r="D22" s="16">
        <v>0</v>
      </c>
      <c r="E22" s="16">
        <v>0</v>
      </c>
      <c r="F22" s="16">
        <v>1</v>
      </c>
      <c r="G22" s="18">
        <v>0</v>
      </c>
      <c r="H22" s="18">
        <v>0</v>
      </c>
      <c r="I22" s="18">
        <v>0</v>
      </c>
      <c r="J22" s="19">
        <v>0</v>
      </c>
      <c r="K22" s="19">
        <v>0</v>
      </c>
      <c r="L22" s="19">
        <v>0</v>
      </c>
      <c r="M22" s="20">
        <v>0</v>
      </c>
      <c r="N22" s="20">
        <v>0</v>
      </c>
      <c r="O22" s="20">
        <v>0</v>
      </c>
      <c r="P22" s="21">
        <f t="shared" si="15"/>
        <v>1</v>
      </c>
      <c r="Q22" s="21">
        <v>0</v>
      </c>
      <c r="R22" s="22">
        <f t="shared" si="7"/>
        <v>0</v>
      </c>
      <c r="S22" s="22"/>
      <c r="T22" s="23">
        <f t="shared" si="8"/>
        <v>0</v>
      </c>
      <c r="U22" s="23"/>
      <c r="V22" s="24">
        <f t="shared" si="9"/>
        <v>0</v>
      </c>
      <c r="W22" s="24"/>
      <c r="X22" s="58">
        <f t="shared" si="16"/>
        <v>1</v>
      </c>
      <c r="Y22" s="58">
        <f t="shared" si="17"/>
        <v>0</v>
      </c>
      <c r="Z22" s="59">
        <f t="shared" si="18"/>
        <v>0</v>
      </c>
      <c r="AA22" s="58">
        <f t="shared" si="19"/>
        <v>0</v>
      </c>
      <c r="AB22" s="59" t="str">
        <f t="shared" si="20"/>
        <v>NO</v>
      </c>
      <c r="AC22" s="64" t="s">
        <v>122</v>
      </c>
    </row>
    <row r="23" spans="1:29" ht="134.25" customHeight="1" x14ac:dyDescent="0.25">
      <c r="A23" s="41" t="s">
        <v>108</v>
      </c>
      <c r="B23" s="32" t="s">
        <v>109</v>
      </c>
      <c r="C23" s="55" t="s">
        <v>60</v>
      </c>
      <c r="D23" s="16">
        <v>1</v>
      </c>
      <c r="E23" s="16">
        <v>1</v>
      </c>
      <c r="F23" s="16">
        <v>1</v>
      </c>
      <c r="G23" s="18">
        <v>1</v>
      </c>
      <c r="H23" s="18">
        <v>1</v>
      </c>
      <c r="I23" s="18">
        <v>1</v>
      </c>
      <c r="J23" s="19">
        <v>1</v>
      </c>
      <c r="K23" s="19">
        <v>1</v>
      </c>
      <c r="L23" s="19">
        <v>1</v>
      </c>
      <c r="M23" s="20">
        <v>1</v>
      </c>
      <c r="N23" s="20">
        <v>1</v>
      </c>
      <c r="O23" s="20">
        <v>0</v>
      </c>
      <c r="P23" s="21">
        <f t="shared" si="15"/>
        <v>3</v>
      </c>
      <c r="Q23" s="21">
        <v>0</v>
      </c>
      <c r="R23" s="22">
        <f t="shared" si="7"/>
        <v>3</v>
      </c>
      <c r="S23" s="22"/>
      <c r="T23" s="23">
        <f t="shared" si="8"/>
        <v>3</v>
      </c>
      <c r="U23" s="23"/>
      <c r="V23" s="24">
        <f t="shared" si="9"/>
        <v>2</v>
      </c>
      <c r="W23" s="24"/>
      <c r="X23" s="58">
        <f t="shared" si="16"/>
        <v>11</v>
      </c>
      <c r="Y23" s="58">
        <f t="shared" si="17"/>
        <v>0</v>
      </c>
      <c r="Z23" s="59">
        <f t="shared" si="18"/>
        <v>0</v>
      </c>
      <c r="AA23" s="58">
        <f t="shared" si="19"/>
        <v>0</v>
      </c>
      <c r="AB23" s="59" t="str">
        <f t="shared" si="20"/>
        <v>NO</v>
      </c>
      <c r="AC23" s="64" t="s">
        <v>121</v>
      </c>
    </row>
    <row r="24" spans="1:29" ht="76.5" customHeight="1" x14ac:dyDescent="0.25">
      <c r="A24" s="41" t="s">
        <v>61</v>
      </c>
      <c r="B24" s="32" t="s">
        <v>62</v>
      </c>
      <c r="C24" s="32" t="s">
        <v>63</v>
      </c>
      <c r="D24" s="16">
        <v>0</v>
      </c>
      <c r="E24" s="16">
        <v>0</v>
      </c>
      <c r="F24" s="16">
        <v>0</v>
      </c>
      <c r="G24" s="18">
        <v>0</v>
      </c>
      <c r="H24" s="18">
        <v>10</v>
      </c>
      <c r="I24" s="18">
        <v>0</v>
      </c>
      <c r="J24" s="19">
        <v>0</v>
      </c>
      <c r="K24" s="19">
        <v>10</v>
      </c>
      <c r="L24" s="19">
        <v>0</v>
      </c>
      <c r="M24" s="20">
        <v>0</v>
      </c>
      <c r="N24" s="20">
        <v>0</v>
      </c>
      <c r="O24" s="20">
        <v>0</v>
      </c>
      <c r="P24" s="21">
        <f t="shared" si="15"/>
        <v>0</v>
      </c>
      <c r="Q24" s="21">
        <v>0</v>
      </c>
      <c r="R24" s="22">
        <f t="shared" si="7"/>
        <v>10</v>
      </c>
      <c r="S24" s="22"/>
      <c r="T24" s="23">
        <f t="shared" si="8"/>
        <v>10</v>
      </c>
      <c r="U24" s="23"/>
      <c r="V24" s="24">
        <f t="shared" si="9"/>
        <v>0</v>
      </c>
      <c r="W24" s="24"/>
      <c r="X24" s="58">
        <f t="shared" ref="X24:X26" si="21">P24+R24+T24+V24</f>
        <v>20</v>
      </c>
      <c r="Y24" s="58">
        <f t="shared" ref="Y24:Y26" si="22">Q24+S24+U24+W24</f>
        <v>0</v>
      </c>
      <c r="Z24" s="59">
        <f t="shared" ref="Z24:Z26" si="23">Y24/X24</f>
        <v>0</v>
      </c>
      <c r="AA24" s="58">
        <f t="shared" ref="AA24:AA26" si="24">IF(Y24&gt;X24,X24,Y24)</f>
        <v>0</v>
      </c>
      <c r="AB24" s="59" t="str">
        <f t="shared" ref="AB24:AB26" si="25">IF(IFERROR(SUM((Q24&gt;0),(S24&gt;0),(U24&gt;0),(W24&gt;0))/SUM((P24&gt;0),(R24&gt;0),(T24&gt;0),(V24&gt;0)),0)&gt;=51%,"SI","NO")</f>
        <v>NO</v>
      </c>
      <c r="AC24" s="64" t="s">
        <v>122</v>
      </c>
    </row>
    <row r="25" spans="1:29" ht="90.75" customHeight="1" x14ac:dyDescent="0.25">
      <c r="A25" s="41" t="s">
        <v>64</v>
      </c>
      <c r="B25" s="32" t="s">
        <v>65</v>
      </c>
      <c r="C25" s="32" t="s">
        <v>66</v>
      </c>
      <c r="D25" s="16">
        <v>0</v>
      </c>
      <c r="E25" s="16">
        <v>0</v>
      </c>
      <c r="F25" s="16">
        <v>1</v>
      </c>
      <c r="G25" s="18">
        <v>0</v>
      </c>
      <c r="H25" s="18">
        <v>0</v>
      </c>
      <c r="I25" s="18">
        <v>1</v>
      </c>
      <c r="J25" s="19">
        <v>1</v>
      </c>
      <c r="K25" s="19">
        <v>0</v>
      </c>
      <c r="L25" s="19">
        <v>0</v>
      </c>
      <c r="M25" s="20">
        <v>0</v>
      </c>
      <c r="N25" s="20">
        <v>0</v>
      </c>
      <c r="O25" s="20"/>
      <c r="P25" s="21">
        <f t="shared" si="15"/>
        <v>1</v>
      </c>
      <c r="Q25" s="21">
        <v>0</v>
      </c>
      <c r="R25" s="22">
        <f t="shared" si="7"/>
        <v>1</v>
      </c>
      <c r="S25" s="22"/>
      <c r="T25" s="23">
        <f t="shared" si="8"/>
        <v>1</v>
      </c>
      <c r="U25" s="23"/>
      <c r="V25" s="24">
        <f t="shared" si="9"/>
        <v>0</v>
      </c>
      <c r="W25" s="24"/>
      <c r="X25" s="58">
        <f t="shared" si="21"/>
        <v>3</v>
      </c>
      <c r="Y25" s="58">
        <f t="shared" si="22"/>
        <v>0</v>
      </c>
      <c r="Z25" s="59">
        <f t="shared" si="23"/>
        <v>0</v>
      </c>
      <c r="AA25" s="58">
        <f t="shared" si="24"/>
        <v>0</v>
      </c>
      <c r="AB25" s="59" t="str">
        <f t="shared" si="25"/>
        <v>NO</v>
      </c>
      <c r="AC25" s="64" t="s">
        <v>122</v>
      </c>
    </row>
    <row r="26" spans="1:29" ht="57" customHeight="1" x14ac:dyDescent="0.25">
      <c r="A26" s="41" t="s">
        <v>67</v>
      </c>
      <c r="B26" s="32" t="s">
        <v>68</v>
      </c>
      <c r="C26" s="32" t="s">
        <v>69</v>
      </c>
      <c r="D26" s="16">
        <v>1</v>
      </c>
      <c r="E26" s="16">
        <v>0</v>
      </c>
      <c r="F26" s="16">
        <v>0</v>
      </c>
      <c r="G26" s="18">
        <v>0</v>
      </c>
      <c r="H26" s="18">
        <v>0</v>
      </c>
      <c r="I26" s="18">
        <v>0</v>
      </c>
      <c r="J26" s="19">
        <v>0</v>
      </c>
      <c r="K26" s="19">
        <v>0</v>
      </c>
      <c r="L26" s="19">
        <v>0</v>
      </c>
      <c r="M26" s="20">
        <v>0</v>
      </c>
      <c r="N26" s="20">
        <v>0</v>
      </c>
      <c r="O26" s="20">
        <v>0</v>
      </c>
      <c r="P26" s="21">
        <f t="shared" si="15"/>
        <v>1</v>
      </c>
      <c r="Q26" s="21">
        <v>0</v>
      </c>
      <c r="R26" s="22">
        <f t="shared" si="7"/>
        <v>0</v>
      </c>
      <c r="S26" s="22"/>
      <c r="T26" s="23">
        <f t="shared" si="8"/>
        <v>0</v>
      </c>
      <c r="U26" s="23"/>
      <c r="V26" s="24">
        <f t="shared" si="9"/>
        <v>0</v>
      </c>
      <c r="W26" s="24"/>
      <c r="X26" s="58">
        <f t="shared" si="21"/>
        <v>1</v>
      </c>
      <c r="Y26" s="58">
        <f t="shared" si="22"/>
        <v>0</v>
      </c>
      <c r="Z26" s="59">
        <f t="shared" si="23"/>
        <v>0</v>
      </c>
      <c r="AA26" s="58">
        <f t="shared" si="24"/>
        <v>0</v>
      </c>
      <c r="AB26" s="59" t="str">
        <f t="shared" si="25"/>
        <v>NO</v>
      </c>
      <c r="AC26" s="64" t="s">
        <v>121</v>
      </c>
    </row>
    <row r="27" spans="1:29" ht="30" customHeight="1" x14ac:dyDescent="0.4">
      <c r="A27" s="88" t="s">
        <v>32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</row>
    <row r="28" spans="1:29" ht="57.75" customHeight="1" x14ac:dyDescent="0.25">
      <c r="A28" s="32" t="s">
        <v>84</v>
      </c>
      <c r="B28" s="32" t="s">
        <v>100</v>
      </c>
      <c r="C28" s="32" t="s">
        <v>72</v>
      </c>
      <c r="D28" s="16">
        <v>2</v>
      </c>
      <c r="E28" s="16">
        <v>2</v>
      </c>
      <c r="F28" s="16">
        <v>2</v>
      </c>
      <c r="G28" s="27">
        <v>2</v>
      </c>
      <c r="H28" s="27">
        <v>2</v>
      </c>
      <c r="I28" s="27">
        <v>2</v>
      </c>
      <c r="J28" s="28">
        <v>2</v>
      </c>
      <c r="K28" s="28">
        <v>2</v>
      </c>
      <c r="L28" s="28">
        <v>2</v>
      </c>
      <c r="M28" s="29">
        <v>2</v>
      </c>
      <c r="N28" s="29">
        <v>2</v>
      </c>
      <c r="O28" s="29">
        <v>2</v>
      </c>
      <c r="P28" s="21">
        <f t="shared" si="15"/>
        <v>6</v>
      </c>
      <c r="Q28" s="21">
        <v>0</v>
      </c>
      <c r="R28" s="22">
        <f>SUM(G28:I28)</f>
        <v>6</v>
      </c>
      <c r="S28" s="22"/>
      <c r="T28" s="23">
        <f>SUM(J28:L28)</f>
        <v>6</v>
      </c>
      <c r="U28" s="23"/>
      <c r="V28" s="24">
        <f t="shared" ref="V28:V33" si="26">SUM(M28:O28)</f>
        <v>6</v>
      </c>
      <c r="W28" s="24"/>
      <c r="X28" s="58">
        <f t="shared" ref="X28:X33" si="27">P28+R28+T28+V28</f>
        <v>24</v>
      </c>
      <c r="Y28" s="58">
        <f t="shared" ref="Y28:Y33" si="28">Q28+S28+U28+W28</f>
        <v>0</v>
      </c>
      <c r="Z28" s="59">
        <f t="shared" ref="Z28:Z33" si="29">Y28/X28</f>
        <v>0</v>
      </c>
      <c r="AA28" s="58">
        <f t="shared" ref="AA28:AA33" si="30">IF(Y28&gt;X28,X28,Y28)</f>
        <v>0</v>
      </c>
      <c r="AB28" s="59" t="str">
        <f t="shared" ref="AB28:AB33" si="31">IF(IFERROR(SUM((Q28&gt;0),(S28&gt;0),(U28&gt;0),(W28&gt;0))/SUM((P28&gt;0),(R28&gt;0),(T28&gt;0),(V28&gt;0)),0)&gt;=51%,"SI","NO")</f>
        <v>NO</v>
      </c>
      <c r="AC28" s="64" t="s">
        <v>121</v>
      </c>
    </row>
    <row r="29" spans="1:29" ht="57.75" customHeight="1" x14ac:dyDescent="0.4">
      <c r="A29" s="32" t="s">
        <v>70</v>
      </c>
      <c r="B29" s="42" t="s">
        <v>71</v>
      </c>
      <c r="C29" s="40" t="s">
        <v>72</v>
      </c>
      <c r="D29" s="16">
        <v>0</v>
      </c>
      <c r="E29" s="16">
        <v>0</v>
      </c>
      <c r="F29" s="16">
        <v>0</v>
      </c>
      <c r="G29" s="27">
        <v>0</v>
      </c>
      <c r="H29" s="27">
        <v>0</v>
      </c>
      <c r="I29" s="27">
        <v>0</v>
      </c>
      <c r="J29" s="28">
        <v>1</v>
      </c>
      <c r="K29" s="28">
        <v>0</v>
      </c>
      <c r="L29" s="28">
        <v>0</v>
      </c>
      <c r="M29" s="29">
        <v>0</v>
      </c>
      <c r="N29" s="29">
        <v>0</v>
      </c>
      <c r="O29" s="29">
        <v>0</v>
      </c>
      <c r="P29" s="21">
        <f t="shared" si="15"/>
        <v>0</v>
      </c>
      <c r="Q29" s="21">
        <v>0</v>
      </c>
      <c r="R29" s="22">
        <f t="shared" ref="R29:R33" si="32">SUM(G29:I29)</f>
        <v>0</v>
      </c>
      <c r="S29" s="22"/>
      <c r="T29" s="23">
        <f t="shared" ref="T29:T33" si="33">SUM(J29:L29)</f>
        <v>1</v>
      </c>
      <c r="U29" s="23"/>
      <c r="V29" s="24">
        <f t="shared" si="26"/>
        <v>0</v>
      </c>
      <c r="W29" s="24"/>
      <c r="X29" s="58">
        <f t="shared" si="27"/>
        <v>1</v>
      </c>
      <c r="Y29" s="58">
        <f t="shared" si="28"/>
        <v>0</v>
      </c>
      <c r="Z29" s="59">
        <f t="shared" si="29"/>
        <v>0</v>
      </c>
      <c r="AA29" s="58">
        <f t="shared" si="30"/>
        <v>0</v>
      </c>
      <c r="AB29" s="59" t="str">
        <f t="shared" si="31"/>
        <v>NO</v>
      </c>
      <c r="AC29" s="64" t="s">
        <v>121</v>
      </c>
    </row>
    <row r="30" spans="1:29" ht="57" customHeight="1" x14ac:dyDescent="0.25">
      <c r="A30" s="32" t="s">
        <v>73</v>
      </c>
      <c r="B30" s="32" t="s">
        <v>74</v>
      </c>
      <c r="C30" s="32" t="s">
        <v>72</v>
      </c>
      <c r="D30" s="16">
        <v>0</v>
      </c>
      <c r="E30" s="16">
        <v>0</v>
      </c>
      <c r="F30" s="16">
        <v>1</v>
      </c>
      <c r="G30" s="27">
        <v>0</v>
      </c>
      <c r="H30" s="27">
        <v>0</v>
      </c>
      <c r="I30" s="27">
        <v>1</v>
      </c>
      <c r="J30" s="28">
        <v>0</v>
      </c>
      <c r="K30" s="28">
        <v>0</v>
      </c>
      <c r="L30" s="28">
        <v>1</v>
      </c>
      <c r="M30" s="29">
        <v>0</v>
      </c>
      <c r="N30" s="29">
        <v>0</v>
      </c>
      <c r="O30" s="29">
        <v>1</v>
      </c>
      <c r="P30" s="21">
        <f t="shared" si="15"/>
        <v>1</v>
      </c>
      <c r="Q30" s="21">
        <v>0</v>
      </c>
      <c r="R30" s="22">
        <f t="shared" si="32"/>
        <v>1</v>
      </c>
      <c r="S30" s="22"/>
      <c r="T30" s="23">
        <f t="shared" si="33"/>
        <v>1</v>
      </c>
      <c r="U30" s="23"/>
      <c r="V30" s="24">
        <f t="shared" si="26"/>
        <v>1</v>
      </c>
      <c r="W30" s="24"/>
      <c r="X30" s="58">
        <f t="shared" si="27"/>
        <v>4</v>
      </c>
      <c r="Y30" s="58">
        <f t="shared" si="28"/>
        <v>0</v>
      </c>
      <c r="Z30" s="59">
        <f t="shared" si="29"/>
        <v>0</v>
      </c>
      <c r="AA30" s="58">
        <f t="shared" si="30"/>
        <v>0</v>
      </c>
      <c r="AB30" s="59" t="str">
        <f t="shared" si="31"/>
        <v>NO</v>
      </c>
      <c r="AC30" s="64" t="s">
        <v>121</v>
      </c>
    </row>
    <row r="31" spans="1:29" ht="82.5" customHeight="1" x14ac:dyDescent="0.25">
      <c r="A31" s="32" t="s">
        <v>75</v>
      </c>
      <c r="B31" s="32" t="s">
        <v>104</v>
      </c>
      <c r="C31" s="32" t="s">
        <v>76</v>
      </c>
      <c r="D31" s="16">
        <v>0</v>
      </c>
      <c r="E31" s="16">
        <v>0</v>
      </c>
      <c r="F31" s="16">
        <v>1</v>
      </c>
      <c r="G31" s="27">
        <v>0</v>
      </c>
      <c r="H31" s="27">
        <v>0</v>
      </c>
      <c r="I31" s="27">
        <v>1</v>
      </c>
      <c r="J31" s="28">
        <v>0</v>
      </c>
      <c r="K31" s="28">
        <v>0</v>
      </c>
      <c r="L31" s="28">
        <v>1</v>
      </c>
      <c r="M31" s="29">
        <v>0</v>
      </c>
      <c r="N31" s="29">
        <v>0</v>
      </c>
      <c r="O31" s="29">
        <v>1</v>
      </c>
      <c r="P31" s="21">
        <f t="shared" si="15"/>
        <v>1</v>
      </c>
      <c r="Q31" s="21">
        <v>0</v>
      </c>
      <c r="R31" s="22">
        <f t="shared" si="32"/>
        <v>1</v>
      </c>
      <c r="S31" s="22"/>
      <c r="T31" s="23">
        <f t="shared" si="33"/>
        <v>1</v>
      </c>
      <c r="U31" s="23"/>
      <c r="V31" s="24">
        <f t="shared" si="26"/>
        <v>1</v>
      </c>
      <c r="W31" s="24"/>
      <c r="X31" s="58">
        <f t="shared" si="27"/>
        <v>4</v>
      </c>
      <c r="Y31" s="58">
        <f t="shared" si="28"/>
        <v>0</v>
      </c>
      <c r="Z31" s="59">
        <f t="shared" si="29"/>
        <v>0</v>
      </c>
      <c r="AA31" s="58">
        <f t="shared" si="30"/>
        <v>0</v>
      </c>
      <c r="AB31" s="59" t="str">
        <f t="shared" si="31"/>
        <v>NO</v>
      </c>
      <c r="AC31" s="64" t="s">
        <v>121</v>
      </c>
    </row>
    <row r="32" spans="1:29" ht="57" customHeight="1" x14ac:dyDescent="0.25">
      <c r="A32" s="32" t="s">
        <v>103</v>
      </c>
      <c r="B32" s="32" t="s">
        <v>110</v>
      </c>
      <c r="C32" s="32" t="s">
        <v>85</v>
      </c>
      <c r="D32" s="16">
        <v>0</v>
      </c>
      <c r="E32" s="16">
        <v>0</v>
      </c>
      <c r="F32" s="16">
        <v>0</v>
      </c>
      <c r="G32" s="27">
        <v>0</v>
      </c>
      <c r="H32" s="27">
        <v>1</v>
      </c>
      <c r="I32" s="27">
        <v>0</v>
      </c>
      <c r="J32" s="28">
        <v>0</v>
      </c>
      <c r="K32" s="28">
        <v>0</v>
      </c>
      <c r="L32" s="28">
        <v>0</v>
      </c>
      <c r="M32" s="29">
        <v>0</v>
      </c>
      <c r="N32" s="29">
        <v>0</v>
      </c>
      <c r="O32" s="29">
        <v>0</v>
      </c>
      <c r="P32" s="21">
        <f t="shared" si="15"/>
        <v>0</v>
      </c>
      <c r="Q32" s="21">
        <v>0</v>
      </c>
      <c r="R32" s="22">
        <f t="shared" si="32"/>
        <v>1</v>
      </c>
      <c r="S32" s="22"/>
      <c r="T32" s="23">
        <f t="shared" si="33"/>
        <v>0</v>
      </c>
      <c r="U32" s="23"/>
      <c r="V32" s="24">
        <f t="shared" si="26"/>
        <v>0</v>
      </c>
      <c r="W32" s="24"/>
      <c r="X32" s="58">
        <f t="shared" si="27"/>
        <v>1</v>
      </c>
      <c r="Y32" s="58">
        <f t="shared" si="28"/>
        <v>0</v>
      </c>
      <c r="Z32" s="59">
        <f t="shared" si="29"/>
        <v>0</v>
      </c>
      <c r="AA32" s="58">
        <f t="shared" si="30"/>
        <v>0</v>
      </c>
      <c r="AB32" s="59" t="str">
        <f t="shared" si="31"/>
        <v>NO</v>
      </c>
      <c r="AC32" s="64" t="s">
        <v>121</v>
      </c>
    </row>
    <row r="33" spans="1:29" ht="131.25" customHeight="1" x14ac:dyDescent="0.25">
      <c r="A33" s="53" t="s">
        <v>102</v>
      </c>
      <c r="B33" s="54" t="s">
        <v>101</v>
      </c>
      <c r="C33" s="32" t="s">
        <v>72</v>
      </c>
      <c r="D33" s="16">
        <v>0</v>
      </c>
      <c r="E33" s="16">
        <v>0</v>
      </c>
      <c r="F33" s="16">
        <v>1</v>
      </c>
      <c r="G33" s="27">
        <v>0</v>
      </c>
      <c r="H33" s="27">
        <v>0</v>
      </c>
      <c r="I33" s="27">
        <v>1</v>
      </c>
      <c r="J33" s="28">
        <v>0</v>
      </c>
      <c r="K33" s="28">
        <v>0</v>
      </c>
      <c r="L33" s="28">
        <v>1</v>
      </c>
      <c r="M33" s="29">
        <v>0</v>
      </c>
      <c r="N33" s="29">
        <v>0</v>
      </c>
      <c r="O33" s="29">
        <v>1</v>
      </c>
      <c r="P33" s="21">
        <f t="shared" si="15"/>
        <v>1</v>
      </c>
      <c r="Q33" s="21">
        <v>0</v>
      </c>
      <c r="R33" s="22">
        <f t="shared" si="32"/>
        <v>1</v>
      </c>
      <c r="S33" s="22"/>
      <c r="T33" s="23">
        <f t="shared" si="33"/>
        <v>1</v>
      </c>
      <c r="U33" s="23"/>
      <c r="V33" s="24">
        <f t="shared" si="26"/>
        <v>1</v>
      </c>
      <c r="W33" s="24"/>
      <c r="X33" s="58">
        <f t="shared" si="27"/>
        <v>4</v>
      </c>
      <c r="Y33" s="58">
        <f t="shared" si="28"/>
        <v>0</v>
      </c>
      <c r="Z33" s="59">
        <f t="shared" si="29"/>
        <v>0</v>
      </c>
      <c r="AA33" s="58">
        <f t="shared" si="30"/>
        <v>0</v>
      </c>
      <c r="AB33" s="59" t="str">
        <f t="shared" si="31"/>
        <v>NO</v>
      </c>
      <c r="AC33" s="64" t="s">
        <v>121</v>
      </c>
    </row>
    <row r="34" spans="1:29" ht="30" customHeight="1" x14ac:dyDescent="0.25">
      <c r="A34" s="44" t="s">
        <v>33</v>
      </c>
      <c r="B34" s="43"/>
      <c r="C34" s="50"/>
      <c r="D34" s="13">
        <f t="shared" ref="D34:O34" si="34">SUM(D28:D33,D19:D26,D12:D16)</f>
        <v>36</v>
      </c>
      <c r="E34" s="13">
        <f t="shared" si="34"/>
        <v>50</v>
      </c>
      <c r="F34" s="13">
        <f t="shared" si="34"/>
        <v>69</v>
      </c>
      <c r="G34" s="13">
        <f t="shared" si="34"/>
        <v>25</v>
      </c>
      <c r="H34" s="13">
        <f t="shared" si="34"/>
        <v>70</v>
      </c>
      <c r="I34" s="13">
        <f t="shared" si="34"/>
        <v>62</v>
      </c>
      <c r="J34" s="13">
        <f t="shared" si="34"/>
        <v>45</v>
      </c>
      <c r="K34" s="13">
        <f t="shared" si="34"/>
        <v>51</v>
      </c>
      <c r="L34" s="13">
        <f t="shared" si="34"/>
        <v>62</v>
      </c>
      <c r="M34" s="13">
        <f t="shared" si="34"/>
        <v>23</v>
      </c>
      <c r="N34" s="13">
        <f t="shared" si="34"/>
        <v>40</v>
      </c>
      <c r="O34" s="13">
        <f t="shared" si="34"/>
        <v>37</v>
      </c>
      <c r="P34" s="13">
        <f>SUM(P12:P33)</f>
        <v>156</v>
      </c>
      <c r="Q34" s="13">
        <f t="shared" ref="Q34:W34" si="35">SUM(Q12:Q33)</f>
        <v>0</v>
      </c>
      <c r="R34" s="13">
        <f t="shared" si="35"/>
        <v>158</v>
      </c>
      <c r="S34" s="13">
        <f t="shared" si="35"/>
        <v>0</v>
      </c>
      <c r="T34" s="13">
        <f t="shared" si="35"/>
        <v>159</v>
      </c>
      <c r="U34" s="13">
        <f t="shared" si="35"/>
        <v>0</v>
      </c>
      <c r="V34" s="13">
        <f t="shared" si="35"/>
        <v>101</v>
      </c>
      <c r="W34" s="13">
        <f t="shared" si="35"/>
        <v>0</v>
      </c>
      <c r="X34" s="60">
        <f>SUM(X12:X33)</f>
        <v>574</v>
      </c>
      <c r="Y34" s="60">
        <f>SUM(Y12:Y33)</f>
        <v>0</v>
      </c>
      <c r="Z34" s="61">
        <f>AVERAGE(Z12:Z33)</f>
        <v>0</v>
      </c>
      <c r="AA34" s="62">
        <f>SUM(AA12:AA33)/X34</f>
        <v>0</v>
      </c>
      <c r="AB34" s="60">
        <f>COUNTIFS(AB12:AB33,"SI")</f>
        <v>0</v>
      </c>
      <c r="AC34" s="60">
        <f>COUNTIFS(AC12:AC33,"SI")</f>
        <v>15</v>
      </c>
    </row>
    <row r="35" spans="1:29" ht="24.75" customHeight="1" x14ac:dyDescent="0.4">
      <c r="A35" s="49"/>
      <c r="B35" s="48"/>
      <c r="C35" s="4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7"/>
      <c r="AB35" s="8"/>
    </row>
    <row r="36" spans="1:29" ht="24.75" customHeight="1" x14ac:dyDescent="0.45">
      <c r="A36" s="46"/>
      <c r="B36" s="47" t="s">
        <v>34</v>
      </c>
      <c r="C36" s="46"/>
      <c r="D36" s="34"/>
      <c r="E36" s="101" t="s">
        <v>35</v>
      </c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 t="s">
        <v>36</v>
      </c>
      <c r="R36" s="101"/>
      <c r="S36" s="101"/>
      <c r="T36" s="101"/>
      <c r="U36" s="101"/>
      <c r="V36" s="4"/>
      <c r="W36" s="92" t="s">
        <v>37</v>
      </c>
      <c r="X36" s="92"/>
      <c r="Y36" s="92"/>
      <c r="Z36" s="92"/>
      <c r="AA36" s="92"/>
      <c r="AB36" s="8"/>
    </row>
    <row r="37" spans="1:29" ht="26.25" customHeight="1" x14ac:dyDescent="0.45"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4"/>
      <c r="Q37" s="4"/>
      <c r="R37" s="4"/>
      <c r="S37" s="4"/>
      <c r="T37" s="35"/>
      <c r="U37" s="33"/>
      <c r="V37" s="4"/>
      <c r="W37" s="4"/>
      <c r="X37" s="4"/>
      <c r="Y37" s="4"/>
      <c r="Z37" s="36"/>
      <c r="AA37" s="36"/>
    </row>
    <row r="38" spans="1:29" ht="15.75" customHeight="1" x14ac:dyDescent="0.45">
      <c r="A38" s="7"/>
      <c r="B38" s="37" t="s">
        <v>51</v>
      </c>
      <c r="C38" s="34"/>
      <c r="D38" s="34"/>
      <c r="E38" s="106" t="s">
        <v>38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4"/>
      <c r="R38" s="92" t="s">
        <v>39</v>
      </c>
      <c r="S38" s="93"/>
      <c r="T38" s="93"/>
      <c r="U38" s="33"/>
      <c r="V38" s="4"/>
      <c r="W38" s="101" t="s">
        <v>40</v>
      </c>
      <c r="X38" s="101"/>
      <c r="Y38" s="101"/>
      <c r="Z38" s="101"/>
      <c r="AA38" s="101"/>
    </row>
    <row r="39" spans="1:29" ht="21" customHeight="1" x14ac:dyDescent="0.4">
      <c r="A39" s="7"/>
      <c r="B39" s="38" t="s">
        <v>50</v>
      </c>
      <c r="C39" s="39"/>
      <c r="D39" s="39"/>
      <c r="E39" s="105" t="s">
        <v>41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2" t="s">
        <v>42</v>
      </c>
      <c r="R39" s="103"/>
      <c r="S39" s="103"/>
      <c r="T39" s="103"/>
      <c r="U39" s="103"/>
      <c r="V39" s="2"/>
      <c r="W39" s="102" t="s">
        <v>43</v>
      </c>
      <c r="X39" s="102"/>
      <c r="Y39" s="102"/>
      <c r="Z39" s="102"/>
      <c r="AA39" s="102"/>
    </row>
    <row r="40" spans="1:29" ht="21.75" customHeight="1" x14ac:dyDescent="0.4">
      <c r="A40" s="7"/>
      <c r="B40" s="38" t="s">
        <v>48</v>
      </c>
      <c r="C40" s="39"/>
      <c r="D40" s="39"/>
      <c r="E40" s="104" t="s">
        <v>49</v>
      </c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2" t="s">
        <v>44</v>
      </c>
      <c r="R40" s="103"/>
      <c r="S40" s="103"/>
      <c r="T40" s="103"/>
      <c r="U40" s="103"/>
      <c r="V40" s="2"/>
      <c r="W40" s="102" t="s">
        <v>45</v>
      </c>
      <c r="X40" s="102"/>
      <c r="Y40" s="102"/>
      <c r="Z40" s="102"/>
      <c r="AA40" s="102"/>
    </row>
    <row r="41" spans="1:29" ht="15.75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9"/>
      <c r="Q41" s="9"/>
      <c r="R41" s="9"/>
      <c r="S41" s="9"/>
      <c r="T41" s="9"/>
      <c r="U41" s="10"/>
      <c r="V41" s="9"/>
      <c r="W41" s="11"/>
      <c r="X41" s="11"/>
      <c r="Y41" s="11"/>
      <c r="Z41" s="11"/>
      <c r="AA41" s="11"/>
    </row>
    <row r="42" spans="1:29" ht="15.75" customHeight="1" x14ac:dyDescent="0.25">
      <c r="U42" s="12"/>
      <c r="AB42" s="51" t="s">
        <v>80</v>
      </c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56.85" customHeight="1" x14ac:dyDescent="0.4">
      <c r="A46" s="88" t="s">
        <v>111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</row>
    <row r="47" spans="1:29" ht="56.85" customHeight="1" x14ac:dyDescent="0.25">
      <c r="A47" s="32" t="s">
        <v>112</v>
      </c>
      <c r="B47" s="32" t="s">
        <v>113</v>
      </c>
      <c r="C47" s="32" t="s">
        <v>114</v>
      </c>
      <c r="D47" s="16">
        <v>1</v>
      </c>
      <c r="E47" s="16">
        <v>1</v>
      </c>
      <c r="F47" s="16">
        <v>1</v>
      </c>
      <c r="G47" s="27">
        <v>1</v>
      </c>
      <c r="H47" s="27">
        <v>1</v>
      </c>
      <c r="I47" s="27">
        <v>1</v>
      </c>
      <c r="J47" s="28">
        <v>1</v>
      </c>
      <c r="K47" s="28">
        <v>1</v>
      </c>
      <c r="L47" s="28">
        <v>1</v>
      </c>
      <c r="M47" s="29">
        <v>1</v>
      </c>
      <c r="N47" s="29">
        <v>1</v>
      </c>
      <c r="O47" s="29">
        <v>0</v>
      </c>
      <c r="P47" s="21">
        <v>3</v>
      </c>
      <c r="Q47" s="21">
        <v>3</v>
      </c>
      <c r="R47" s="22">
        <v>3</v>
      </c>
      <c r="S47" s="22"/>
      <c r="T47" s="23">
        <f>SUM(J47:L47)</f>
        <v>3</v>
      </c>
      <c r="U47" s="23"/>
      <c r="V47" s="24">
        <v>3</v>
      </c>
      <c r="W47" s="24"/>
      <c r="X47" s="24">
        <f>P47+R47+T47+V47</f>
        <v>12</v>
      </c>
      <c r="Y47" s="24"/>
      <c r="Z47" s="24">
        <f>Q47+S47+U47+W47</f>
        <v>3</v>
      </c>
      <c r="AA47" s="25">
        <f t="shared" ref="AA47" si="36">Z47/X47</f>
        <v>0.25</v>
      </c>
      <c r="AB47" s="26" t="str">
        <f t="shared" ref="AB47" si="37">IF(AA47&gt;=90%,"SI","NO")</f>
        <v>NO</v>
      </c>
    </row>
    <row r="48" spans="1:29" ht="56.85" customHeight="1" x14ac:dyDescent="0.4">
      <c r="A48" s="32"/>
      <c r="B48" s="42"/>
      <c r="C48" s="40"/>
      <c r="D48" s="16"/>
      <c r="E48" s="16"/>
      <c r="F48" s="16"/>
      <c r="G48" s="27"/>
      <c r="H48" s="27"/>
      <c r="I48" s="27"/>
      <c r="J48" s="28"/>
      <c r="K48" s="28"/>
      <c r="L48" s="28"/>
      <c r="M48" s="29"/>
      <c r="N48" s="29"/>
      <c r="O48" s="29"/>
      <c r="P48" s="21"/>
      <c r="Q48" s="21"/>
      <c r="R48" s="22"/>
      <c r="S48" s="22"/>
      <c r="T48" s="23"/>
      <c r="U48" s="23"/>
      <c r="V48" s="24"/>
      <c r="W48" s="24"/>
      <c r="X48" s="24"/>
      <c r="Y48" s="24"/>
      <c r="Z48" s="24"/>
      <c r="AA48" s="25"/>
      <c r="AB48" s="26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</sheetData>
  <mergeCells count="39">
    <mergeCell ref="W39:AA39"/>
    <mergeCell ref="W40:AA40"/>
    <mergeCell ref="A17:AB17"/>
    <mergeCell ref="A27:AB27"/>
    <mergeCell ref="E36:P36"/>
    <mergeCell ref="Q36:U36"/>
    <mergeCell ref="W36:AA36"/>
    <mergeCell ref="R38:T38"/>
    <mergeCell ref="Q39:U39"/>
    <mergeCell ref="Q40:U40"/>
    <mergeCell ref="E40:P40"/>
    <mergeCell ref="E39:P39"/>
    <mergeCell ref="E38:P38"/>
    <mergeCell ref="AA9:AA10"/>
    <mergeCell ref="Y9:Y10"/>
    <mergeCell ref="AB9:AB10"/>
    <mergeCell ref="A10:O10"/>
    <mergeCell ref="W38:AA38"/>
    <mergeCell ref="R9:S9"/>
    <mergeCell ref="T9:U9"/>
    <mergeCell ref="V9:W9"/>
    <mergeCell ref="X9:X10"/>
    <mergeCell ref="Z9:Z10"/>
    <mergeCell ref="AC9:AC10"/>
    <mergeCell ref="A46:AB46"/>
    <mergeCell ref="C6:Q6"/>
    <mergeCell ref="A1:AB1"/>
    <mergeCell ref="A3:AB3"/>
    <mergeCell ref="A4:AB4"/>
    <mergeCell ref="A5:B5"/>
    <mergeCell ref="C5:P5"/>
    <mergeCell ref="A11:AB11"/>
    <mergeCell ref="A8:A9"/>
    <mergeCell ref="B8:B9"/>
    <mergeCell ref="C8:C9"/>
    <mergeCell ref="D8:O8"/>
    <mergeCell ref="P8:W8"/>
    <mergeCell ref="X8:AB8"/>
    <mergeCell ref="P9:Q9"/>
  </mergeCells>
  <phoneticPr fontId="21" type="noConversion"/>
  <pageMargins left="0.79166666666666663" right="0.23622047244094491" top="0.59375" bottom="3.937007874015748E-2" header="0" footer="0"/>
  <pageSetup scale="38" fitToHeight="2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2B14-B88F-44BC-A2CF-6D74E5A8F297}">
  <sheetPr>
    <tabColor rgb="FFFF0000"/>
  </sheetPr>
  <dimension ref="B1:D17"/>
  <sheetViews>
    <sheetView workbookViewId="0">
      <pane ySplit="5" topLeftCell="A6" activePane="bottomLeft" state="frozen"/>
      <selection pane="bottomLeft" activeCell="B3" sqref="B3:D3"/>
    </sheetView>
  </sheetViews>
  <sheetFormatPr baseColWidth="10" defaultRowHeight="15" x14ac:dyDescent="0.25"/>
  <cols>
    <col min="1" max="1" width="4" style="68" customWidth="1"/>
    <col min="2" max="2" width="37.140625" style="65" customWidth="1"/>
    <col min="3" max="3" width="49.140625" style="66" customWidth="1"/>
    <col min="4" max="4" width="41.42578125" style="67" customWidth="1"/>
    <col min="5" max="5" width="45.85546875" style="68" customWidth="1"/>
    <col min="6" max="16384" width="11.42578125" style="68"/>
  </cols>
  <sheetData>
    <row r="1" spans="2:4" ht="6" customHeight="1" x14ac:dyDescent="0.25"/>
    <row r="2" spans="2:4" ht="24" customHeight="1" x14ac:dyDescent="0.25">
      <c r="B2" s="107" t="s">
        <v>124</v>
      </c>
      <c r="C2" s="108"/>
      <c r="D2" s="108"/>
    </row>
    <row r="3" spans="2:4" ht="24" customHeight="1" x14ac:dyDescent="0.25">
      <c r="B3" s="109" t="s">
        <v>125</v>
      </c>
      <c r="C3" s="109"/>
      <c r="D3" s="109"/>
    </row>
    <row r="4" spans="2:4" ht="5.25" customHeight="1" thickBot="1" x14ac:dyDescent="0.3"/>
    <row r="5" spans="2:4" s="72" customFormat="1" ht="22.5" customHeight="1" thickBot="1" x14ac:dyDescent="0.3">
      <c r="B5" s="69" t="s">
        <v>126</v>
      </c>
      <c r="C5" s="70" t="s">
        <v>127</v>
      </c>
      <c r="D5" s="71" t="s">
        <v>128</v>
      </c>
    </row>
    <row r="6" spans="2:4" ht="45" x14ac:dyDescent="0.25">
      <c r="B6" s="73" t="s">
        <v>5</v>
      </c>
      <c r="C6" s="74" t="s">
        <v>129</v>
      </c>
      <c r="D6" s="75" t="s">
        <v>130</v>
      </c>
    </row>
    <row r="7" spans="2:4" ht="60" x14ac:dyDescent="0.25">
      <c r="B7" s="76" t="s">
        <v>6</v>
      </c>
      <c r="C7" s="77" t="s">
        <v>131</v>
      </c>
      <c r="D7" s="78" t="s">
        <v>130</v>
      </c>
    </row>
    <row r="8" spans="2:4" ht="45" x14ac:dyDescent="0.25">
      <c r="B8" s="76" t="s">
        <v>7</v>
      </c>
      <c r="C8" s="77" t="s">
        <v>132</v>
      </c>
      <c r="D8" s="78" t="s">
        <v>130</v>
      </c>
    </row>
    <row r="9" spans="2:4" ht="45" x14ac:dyDescent="0.25">
      <c r="B9" s="76" t="s">
        <v>8</v>
      </c>
      <c r="C9" s="77" t="s">
        <v>133</v>
      </c>
      <c r="D9" s="78" t="s">
        <v>130</v>
      </c>
    </row>
    <row r="10" spans="2:4" ht="30" x14ac:dyDescent="0.25">
      <c r="B10" s="76" t="s">
        <v>9</v>
      </c>
      <c r="C10" s="77" t="s">
        <v>134</v>
      </c>
      <c r="D10" s="79" t="s">
        <v>135</v>
      </c>
    </row>
    <row r="11" spans="2:4" ht="25.5" x14ac:dyDescent="0.25">
      <c r="B11" s="80" t="s">
        <v>28</v>
      </c>
      <c r="C11" s="77" t="s">
        <v>136</v>
      </c>
      <c r="D11" s="81" t="s">
        <v>137</v>
      </c>
    </row>
    <row r="12" spans="2:4" ht="38.25" x14ac:dyDescent="0.25">
      <c r="B12" s="80" t="s">
        <v>29</v>
      </c>
      <c r="C12" s="77" t="s">
        <v>138</v>
      </c>
      <c r="D12" s="82" t="s">
        <v>139</v>
      </c>
    </row>
    <row r="13" spans="2:4" ht="25.5" x14ac:dyDescent="0.25">
      <c r="B13" s="76" t="s">
        <v>27</v>
      </c>
      <c r="C13" s="77" t="s">
        <v>140</v>
      </c>
      <c r="D13" s="81" t="s">
        <v>137</v>
      </c>
    </row>
    <row r="14" spans="2:4" ht="38.25" x14ac:dyDescent="0.25">
      <c r="B14" s="76" t="s">
        <v>116</v>
      </c>
      <c r="C14" s="77" t="s">
        <v>141</v>
      </c>
      <c r="D14" s="81" t="s">
        <v>142</v>
      </c>
    </row>
    <row r="15" spans="2:4" ht="30" x14ac:dyDescent="0.25">
      <c r="B15" s="76" t="s">
        <v>117</v>
      </c>
      <c r="C15" s="77" t="s">
        <v>143</v>
      </c>
      <c r="D15" s="83" t="s">
        <v>144</v>
      </c>
    </row>
    <row r="16" spans="2:4" ht="25.5" x14ac:dyDescent="0.25">
      <c r="B16" s="76" t="s">
        <v>118</v>
      </c>
      <c r="C16" s="77" t="s">
        <v>145</v>
      </c>
      <c r="D16" s="83" t="s">
        <v>146</v>
      </c>
    </row>
    <row r="17" spans="2:4" ht="23.25" customHeight="1" thickBot="1" x14ac:dyDescent="0.3">
      <c r="B17" s="84" t="s">
        <v>119</v>
      </c>
      <c r="C17" s="85" t="s">
        <v>147</v>
      </c>
      <c r="D17" s="86" t="s">
        <v>146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2026-03-24T19:48:03Z</cp:lastPrinted>
  <dcterms:created xsi:type="dcterms:W3CDTF">2019-11-05T19:27:23Z</dcterms:created>
  <dcterms:modified xsi:type="dcterms:W3CDTF">2026-09-11T15:52:45Z</dcterms:modified>
</cp:coreProperties>
</file>