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E844581F-22EB-41B1-9C48-0845622E396E}" xr6:coauthVersionLast="47" xr6:coauthVersionMax="47" xr10:uidLastSave="{00000000-0000-0000-0000-000000000000}"/>
  <bookViews>
    <workbookView xWindow="-120" yWindow="-120" windowWidth="19440" windowHeight="10320" xr2:uid="{3E8EAC5F-DC2D-499A-A5CC-441C045A4C5E}"/>
  </bookViews>
  <sheets>
    <sheet name="POA 2025" sheetId="1" r:id="rId1"/>
    <sheet name="INSTRUCTIVO" sheetId="2" r:id="rId2"/>
  </sheets>
  <definedNames>
    <definedName name="_xlnm.Print_Area" localSheetId="0">'POA 2025'!$A$1:$AB$43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5" i="1" l="1"/>
  <c r="Y13" i="1"/>
  <c r="Z13" i="1" s="1"/>
  <c r="X13" i="1"/>
  <c r="Y17" i="1"/>
  <c r="Y16" i="1"/>
  <c r="Y14" i="1"/>
  <c r="P13" i="1" l="1"/>
  <c r="AB13" i="1" l="1"/>
  <c r="Y34" i="1"/>
  <c r="Y33" i="1"/>
  <c r="Y32" i="1"/>
  <c r="Y31" i="1"/>
  <c r="Y30" i="1"/>
  <c r="Y29" i="1"/>
  <c r="Y27" i="1"/>
  <c r="Y26" i="1"/>
  <c r="Y25" i="1"/>
  <c r="Y24" i="1"/>
  <c r="Y23" i="1"/>
  <c r="Y22" i="1"/>
  <c r="Y21" i="1"/>
  <c r="Y20" i="1"/>
  <c r="Y19" i="1"/>
  <c r="Y18" i="1"/>
  <c r="Y35" i="1" l="1"/>
  <c r="AA13" i="1"/>
  <c r="W35" i="1"/>
  <c r="U35" i="1"/>
  <c r="S35" i="1"/>
  <c r="Q35" i="1"/>
  <c r="P34" i="1"/>
  <c r="P33" i="1"/>
  <c r="P32" i="1"/>
  <c r="P31" i="1"/>
  <c r="P30" i="1"/>
  <c r="P29" i="1"/>
  <c r="P27" i="1"/>
  <c r="P26" i="1"/>
  <c r="P25" i="1"/>
  <c r="P24" i="1"/>
  <c r="P23" i="1"/>
  <c r="P22" i="1"/>
  <c r="P21" i="1"/>
  <c r="P20" i="1"/>
  <c r="P19" i="1"/>
  <c r="P18" i="1"/>
  <c r="P17" i="1"/>
  <c r="P16" i="1"/>
  <c r="V17" i="1"/>
  <c r="T17" i="1"/>
  <c r="R17" i="1"/>
  <c r="V18" i="1"/>
  <c r="T18" i="1"/>
  <c r="R18" i="1"/>
  <c r="V19" i="1"/>
  <c r="T19" i="1"/>
  <c r="R19" i="1"/>
  <c r="V20" i="1"/>
  <c r="T20" i="1"/>
  <c r="R20" i="1"/>
  <c r="V21" i="1"/>
  <c r="T21" i="1"/>
  <c r="R21" i="1"/>
  <c r="AB18" i="1" l="1"/>
  <c r="X18" i="1"/>
  <c r="AB17" i="1"/>
  <c r="X17" i="1"/>
  <c r="AB19" i="1"/>
  <c r="X19" i="1"/>
  <c r="X20" i="1"/>
  <c r="AB20" i="1"/>
  <c r="X21" i="1"/>
  <c r="AB21" i="1"/>
  <c r="P35" i="1"/>
  <c r="AA20" i="1" l="1"/>
  <c r="Z20" i="1"/>
  <c r="Z19" i="1"/>
  <c r="AA19" i="1"/>
  <c r="AA17" i="1"/>
  <c r="Z17" i="1"/>
  <c r="AA18" i="1"/>
  <c r="Z18" i="1"/>
  <c r="Z21" i="1"/>
  <c r="AA21" i="1"/>
  <c r="R14" i="1"/>
  <c r="V31" i="1"/>
  <c r="T31" i="1"/>
  <c r="R31" i="1"/>
  <c r="V30" i="1"/>
  <c r="T30" i="1"/>
  <c r="R30" i="1"/>
  <c r="V32" i="1"/>
  <c r="T32" i="1"/>
  <c r="R32" i="1"/>
  <c r="V34" i="1"/>
  <c r="T34" i="1"/>
  <c r="R34" i="1"/>
  <c r="V27" i="1"/>
  <c r="T27" i="1"/>
  <c r="R27" i="1"/>
  <c r="V26" i="1"/>
  <c r="T26" i="1"/>
  <c r="R26" i="1"/>
  <c r="V25" i="1"/>
  <c r="T25" i="1"/>
  <c r="R25" i="1"/>
  <c r="E35" i="1"/>
  <c r="F35" i="1"/>
  <c r="G35" i="1"/>
  <c r="H35" i="1"/>
  <c r="I35" i="1"/>
  <c r="J35" i="1"/>
  <c r="K35" i="1"/>
  <c r="L35" i="1"/>
  <c r="M35" i="1"/>
  <c r="N35" i="1"/>
  <c r="O35" i="1"/>
  <c r="X14" i="1" l="1"/>
  <c r="AB14" i="1"/>
  <c r="AB31" i="1"/>
  <c r="X31" i="1"/>
  <c r="X25" i="1"/>
  <c r="AB25" i="1"/>
  <c r="X34" i="1"/>
  <c r="AB34" i="1"/>
  <c r="AB32" i="1"/>
  <c r="X32" i="1"/>
  <c r="AB27" i="1"/>
  <c r="X27" i="1"/>
  <c r="X26" i="1"/>
  <c r="AB26" i="1"/>
  <c r="X30" i="1"/>
  <c r="AB30" i="1"/>
  <c r="D35" i="1"/>
  <c r="V33" i="1"/>
  <c r="T33" i="1"/>
  <c r="R33" i="1"/>
  <c r="V29" i="1"/>
  <c r="T29" i="1"/>
  <c r="R29" i="1"/>
  <c r="V24" i="1"/>
  <c r="T24" i="1"/>
  <c r="R24" i="1"/>
  <c r="V23" i="1"/>
  <c r="T23" i="1"/>
  <c r="R23" i="1"/>
  <c r="V22" i="1"/>
  <c r="T22" i="1"/>
  <c r="R22" i="1"/>
  <c r="V16" i="1"/>
  <c r="T16" i="1"/>
  <c r="R16" i="1"/>
  <c r="Z14" i="1" l="1"/>
  <c r="AA14" i="1"/>
  <c r="AB24" i="1"/>
  <c r="X24" i="1"/>
  <c r="Z32" i="1"/>
  <c r="AA32" i="1"/>
  <c r="Z25" i="1"/>
  <c r="AA25" i="1"/>
  <c r="AA31" i="1"/>
  <c r="Z31" i="1"/>
  <c r="X29" i="1"/>
  <c r="AB29" i="1"/>
  <c r="Z30" i="1"/>
  <c r="AA30" i="1"/>
  <c r="X23" i="1"/>
  <c r="AB23" i="1"/>
  <c r="AA26" i="1"/>
  <c r="Z26" i="1"/>
  <c r="X22" i="1"/>
  <c r="AB22" i="1"/>
  <c r="AA27" i="1"/>
  <c r="Z27" i="1"/>
  <c r="AB33" i="1"/>
  <c r="X33" i="1"/>
  <c r="X16" i="1"/>
  <c r="AB16" i="1"/>
  <c r="AB35" i="1" s="1"/>
  <c r="AA34" i="1"/>
  <c r="Z34" i="1"/>
  <c r="T35" i="1"/>
  <c r="R35" i="1"/>
  <c r="V35" i="1"/>
  <c r="X35" i="1" l="1"/>
  <c r="AA16" i="1"/>
  <c r="Z16" i="1"/>
  <c r="AA33" i="1"/>
  <c r="Z33" i="1"/>
  <c r="AA29" i="1"/>
  <c r="Z29" i="1"/>
  <c r="AA24" i="1"/>
  <c r="Z24" i="1"/>
  <c r="Z22" i="1"/>
  <c r="AA22" i="1"/>
  <c r="AA23" i="1"/>
  <c r="Z23" i="1"/>
  <c r="Z35" i="1" l="1"/>
  <c r="AA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9" authorId="0" shapeId="0" xr:uid="{8F365459-9964-4A84-9834-DDD770918CF8}">
      <text>
        <r>
          <rPr>
            <sz val="11"/>
            <color theme="1"/>
            <rFont val="Calibri"/>
            <family val="2"/>
            <scheme val="minor"/>
          </rPr>
          <t>Estas celdas se llena de manera automática, NO EDITAR</t>
        </r>
      </text>
    </comment>
    <comment ref="P11" authorId="0" shapeId="0" xr:uid="{9BC8C358-A392-4EE2-8798-499E5BA8C702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1" authorId="0" shapeId="0" xr:uid="{02863590-A607-4BAD-A226-85AC37AB3747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1" authorId="0" shapeId="0" xr:uid="{BF7B9AD6-1299-47A1-9D66-0CEC0C9343F1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1" authorId="0" shapeId="0" xr:uid="{E3EF75CE-2B89-4374-B4ED-338A599FD688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<sst xmlns="http://schemas.openxmlformats.org/spreadsheetml/2006/main" count="187" uniqueCount="139">
  <si>
    <t>ADMINISTRACIÓN MUNICIPAL SANTIAGO DE ANAYA, HIDALGO</t>
  </si>
  <si>
    <t>PROGRAMA OPERATIVO ANUAL</t>
  </si>
  <si>
    <t xml:space="preserve">UNIDAD ADMINISTRATIVA: </t>
  </si>
  <si>
    <t>ÁREA:</t>
  </si>
  <si>
    <t>ENERO-DICIEMBRE</t>
  </si>
  <si>
    <t>NOMBRE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</si>
  <si>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</si>
  <si>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</si>
  <si>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</si>
  <si>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</si>
  <si>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</si>
  <si>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</si>
  <si>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</si>
  <si>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</si>
  <si>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</si>
  <si>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</si>
  <si>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</si>
  <si>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</si>
  <si>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</si>
  <si>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</si>
  <si>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</si>
  <si>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</si>
  <si>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</si>
  <si>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</si>
  <si>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</si>
  <si>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</si>
  <si>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</si>
  <si>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</si>
  <si>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</si>
  <si>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</si>
  <si>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</si>
  <si>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</si>
  <si>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</si>
  <si>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</si>
  <si>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</si>
  <si>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</si>
  <si>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</si>
  <si>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</si>
  <si>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</si>
  <si>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</si>
  <si>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</si>
  <si>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ÓRGANO INTERNO DE CONTROL</t>
  </si>
  <si>
    <t xml:space="preserve">PRESIDENTA MUNICIPAL </t>
  </si>
  <si>
    <t>EJERCICIO FISCAL 2026</t>
  </si>
  <si>
    <t>OBJETIVOS REALIZADOS  EN EL PERIODO FISCAL</t>
  </si>
  <si>
    <t>% EN EL LOGRO DE OBJETIVOS</t>
  </si>
  <si>
    <t>Momento en que se captura a información.</t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</si>
  <si>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</si>
  <si>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t>INSTRUCTIVO PARA EL LLENADO DEL PROGRAMA OPERATIVO ANUAL</t>
  </si>
  <si>
    <t xml:space="preserve">Descripción </t>
  </si>
  <si>
    <t>Rubro</t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</si>
  <si>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</si>
  <si>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</si>
  <si>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</si>
  <si>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</si>
  <si>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</si>
  <si>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</si>
  <si>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</si>
  <si>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</si>
  <si>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</si>
  <si>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t>OBJETIVO DE LA ACTIVIDAD</t>
  </si>
  <si>
    <r>
      <rPr>
        <sz val="14"/>
        <rFont val="Arial"/>
        <family val="2"/>
      </rPr>
      <t>PERIODO QUE REPORTA:</t>
    </r>
    <r>
      <rPr>
        <b/>
        <sz val="14"/>
        <rFont val="Arial"/>
        <family val="2"/>
      </rPr>
      <t xml:space="preserve"> </t>
    </r>
  </si>
  <si>
    <t>En el POA, al agregar más columnas copiar el formato de la columna anterior.</t>
  </si>
  <si>
    <t xml:space="preserve">Elaborar el Programa Operativo Anual </t>
  </si>
  <si>
    <t>Planificar las acciones, actividades y metas de la Administración Publica</t>
  </si>
  <si>
    <t xml:space="preserve">Programa </t>
  </si>
  <si>
    <t xml:space="preserve">
Acondicionar un área para el resguardo del parque vehicular propiedad de este Ayuntamiento 
</t>
  </si>
  <si>
    <t>Adecuar y acondicionar un área destinada al resguardo del parque vehicular propiedad de este Ayuntamiento, con el fin de garantizar su protección y un mejor control.</t>
  </si>
  <si>
    <t>Construcción</t>
  </si>
  <si>
    <t xml:space="preserve">Brindar atención a solicitudes con servicio de maquinaria </t>
  </si>
  <si>
    <t>Brindar atención a las comunidades del municipio mediante el uso de maquinaria para la apertura y rehabilitación de caminos, acarreo de materiales, excavaciones para drenajes, tuberías de agua potable, limpieza de terrenos y otras actividades</t>
  </si>
  <si>
    <t>Jornadas de trabajo</t>
  </si>
  <si>
    <t>Realizar el trámite de pago por el alquiler de maquinaria y otros anexos estipulados en el contrato</t>
  </si>
  <si>
    <t>Realizar la comprobación necesaria para el trámite de pago de la maquinaria en renta, como se estipula en las cláusulas del contrato (pago por arrendamiento, pago del operador y renta de dormitorio)</t>
  </si>
  <si>
    <t xml:space="preserve">Tramite de pago </t>
  </si>
  <si>
    <t>Suministro de agua potable con pipas</t>
  </si>
  <si>
    <t xml:space="preserve">Apoyo con traslado y abastecimiento de agua potable a las diferentes localidades que carecen del servicio </t>
  </si>
  <si>
    <t xml:space="preserve">Abastecimiento de agua </t>
  </si>
  <si>
    <t xml:space="preserve">Brindar atención a solicitudes con servicio de camiones Volteo </t>
  </si>
  <si>
    <t>Realizar acarreos de retiro de escombros, de material para bacheo o revestimiento</t>
  </si>
  <si>
    <t xml:space="preserve">Jornadas de trabajo </t>
  </si>
  <si>
    <t xml:space="preserve">Servicio de desazolve de drenaje, redes sanitarias y fosas de oxidación </t>
  </si>
  <si>
    <t>Limpieza y mantenimiento mediante el servicio de desazolve de drenaje, redes sanitarias y fosas de oxidación, utilizando el camión Vactor y varillas de desazolve, en las comunidades del municipio</t>
  </si>
  <si>
    <t>Realizar mantenimiento y servicio general a los vehículos automotores</t>
  </si>
  <si>
    <t xml:space="preserve">Realizar mantenimiento preventivo/correctivo al parque vehicular en comodato y propiedad de este Ayuntamiento </t>
  </si>
  <si>
    <t xml:space="preserve">Servicios de mantenimiento </t>
  </si>
  <si>
    <t xml:space="preserve">Llevar a cabo el mantenimiento, servicio y reparaciones de la maquinaria en renta </t>
  </si>
  <si>
    <t>Realizar mantenimiento preventivo y correctivo, a la maquinaria en renta (dependiendo las cláusulas del contrato)</t>
  </si>
  <si>
    <t>Pago de verificaciones del parque vehicular</t>
  </si>
  <si>
    <t>Es necesario cubrir el pago correspondiente a la verificación establecida por la ley, con el propósito de dar cumplimiento a las disposiciones fiscales vigentes y evitar cualquier tipo de sanción o contratiempo de carácter legal.</t>
  </si>
  <si>
    <t>Pago</t>
  </si>
  <si>
    <t>Pago de tenencias del parque vehicular</t>
  </si>
  <si>
    <t>Para mantener en regla los vehículos automotores, es necesario efectuar el pago de la tenencia vehicular, cumpliendo así con las obligaciones establecidas por la ley y evitando cualquier tipo de sanción o inconveniente legal.</t>
  </si>
  <si>
    <t xml:space="preserve">Pago </t>
  </si>
  <si>
    <t xml:space="preserve">Capacitación en temas de ahorro de combustible de los vehículos propiedad de este Municipio </t>
  </si>
  <si>
    <t>Mejora en el uso de la flota vehicular del Municipio</t>
  </si>
  <si>
    <t xml:space="preserve">Capacitación </t>
  </si>
  <si>
    <t>Adquisición de mobiliario para las oficinas del Ayuntamiento</t>
  </si>
  <si>
    <t>Verificar que las áreas dispongan del mobiliario adecuado para el óptimo desarrollo de sus actividades, mediante la adquisición del equipamiento que resulte necesario.</t>
  </si>
  <si>
    <t xml:space="preserve">Adquisición </t>
  </si>
  <si>
    <t>Adquisición de adornos festivos conforme a la celebración correspondiente.</t>
  </si>
  <si>
    <t>Con el propósito de decorar los espacios públicos y fortalecer la identidad cultural, se llevará a cabo la adquisición de adornos alusivos a las festividades patrias y decembrinas.</t>
  </si>
  <si>
    <t xml:space="preserve">Reporte Quincenal de Actividades. </t>
  </si>
  <si>
    <t>Dar a conocer las actividades y acciones realizadas por el personal que integran las Áreas que componen esta unidad administrativa, mismo que servirá como medios de control para evaluar los alcances de las actividades programadas.</t>
  </si>
  <si>
    <t>Reporte</t>
  </si>
  <si>
    <t>Reporte Trimestral de avance del Programa Operativo Anual</t>
  </si>
  <si>
    <t>Planeación concreta de acción de corto plazo que contiene los elementos que permiten la asignación de recursos humanos y materiales a las acciones que harán posible el cumplimiento de las metas y objetivos de la Unidad Administrativa. </t>
  </si>
  <si>
    <t>Actualización de las fracciones XVI (a y b) art. 69 y Fracción XLII art69 en el portal del Sistema Nacional de Transparencia.</t>
  </si>
  <si>
    <t>Contribuir en la organización de los esfuerzos de cooperación, colaboración, promoción, difusión y articulación permanente en materia de transparencia, acceso a la información y protección de datos personales, de conformidad con lo señalado en la Ley General de Transparencia y Acceso a la Información Pública y demás normatividad aplicable.</t>
  </si>
  <si>
    <t xml:space="preserve">Reporte de información de los alcances obtenidos para el Informe de Gobierno </t>
  </si>
  <si>
    <t>Rendir anualmente un informe detallado, sobre el estado que guarda la Administración Pública Municipal y las labores realizadas.</t>
  </si>
  <si>
    <t xml:space="preserve">Reporte </t>
  </si>
  <si>
    <t xml:space="preserve">Entrega de información de indicadores de la Guia Consultiva de desempeño </t>
  </si>
  <si>
    <t xml:space="preserve">Entrega de información de los indicadores asignados al área referente a la Guia Consultiva de Desempeño 
</t>
  </si>
  <si>
    <t xml:space="preserve">Entrega de formatos trimestrales del Sistema de Control Interno Institucional </t>
  </si>
  <si>
    <t xml:space="preserve">Elaborar y entregar formatos del Sistema de Control Interno Institucional </t>
  </si>
  <si>
    <t xml:space="preserve">Entrega de información </t>
  </si>
  <si>
    <t xml:space="preserve">ADMINISTRACIÓN MUNICIPAL </t>
  </si>
  <si>
    <t>_____________________________</t>
  </si>
  <si>
    <t>C. MARTIN TEJEDA RODRÍGUEZ</t>
  </si>
  <si>
    <t>LIC. CHRISTEL MORENO MARTÍNEZ</t>
  </si>
  <si>
    <t>ING. ARQ. DANAY SARAÍ ÁNGELES HERNÁNDEZ</t>
  </si>
  <si>
    <t xml:space="preserve"> TITULAR DE ADMINISTRACIÓN MUNICIPAL </t>
  </si>
  <si>
    <t xml:space="preserve"> TITULAR DE PLANEACIÓN Y DESARROLLO MUNICIPAL</t>
  </si>
  <si>
    <t>Es la división del trabajo y de los resultados en cuatro periodos, es decir; en 4 trimestres.</t>
  </si>
  <si>
    <t xml:space="preserve">  ---------</t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</si>
  <si>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</si>
  <si>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t>% de objetivos programados en el periodo / Objetivos realizados en el periodo.</t>
  </si>
  <si>
    <t>OBJETIVOS REALIZADOS  DE ACUERDO A LO PROGRAMADO</t>
  </si>
  <si>
    <t>Cumplimiento de metas topadas a las programadas.</t>
  </si>
  <si>
    <t>CUMPLIMIENTO DE LA ACTIVIDAD</t>
  </si>
  <si>
    <t>Cumplimiento total de la actividad</t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</si>
  <si>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</si>
  <si>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NO EDITAR. Cálculo porcentual automático.</t>
  </si>
  <si>
    <t>NO EDITAR. Cálculo automático.</t>
  </si>
  <si>
    <t>EJE 4. SANTIAGO DE ANAYA CON DESARROLLO INTEGRAL, SOSTENIBLE E INFRAESTRUCTURA TRANSFORMADORA.</t>
  </si>
  <si>
    <t>SI</t>
  </si>
  <si>
    <t>NO</t>
  </si>
  <si>
    <t>RESP DIRECTO PARA CUMPLIR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</si>
</sst>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9"/>
      <color theme="0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b/>
      <sz val="13.5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Libre Franklin"/>
    </font>
    <font>
      <sz val="12"/>
      <color theme="1"/>
      <name val="Libre Franklin"/>
    </font>
    <font>
      <sz val="11"/>
      <color theme="1"/>
      <name val="Libre Franklin"/>
    </font>
    <font>
      <b/>
      <sz val="11"/>
      <color theme="1"/>
      <name val="Libre Franklin"/>
    </font>
    <font>
      <b/>
      <sz val="12"/>
      <color theme="1"/>
      <name val="Libre Franklin"/>
    </font>
    <font>
      <b/>
      <sz val="12"/>
      <color rgb="FFFF0000"/>
      <name val="Libre Franklin"/>
    </font>
    <font>
      <sz val="11"/>
      <color theme="1"/>
      <name val="Calibri"/>
      <family val="2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b/>
      <sz val="14"/>
      <color theme="1"/>
      <name val="Libre Franklin"/>
    </font>
    <font>
      <sz val="10"/>
      <color theme="1"/>
      <name val="Libre Franklin"/>
    </font>
    <font>
      <sz val="8"/>
      <color theme="1"/>
      <name val="Libre Franklin"/>
    </font>
    <font>
      <sz val="14"/>
      <color theme="1"/>
      <name val="Libre Franklin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b/>
      <sz val="13"/>
      <color theme="1"/>
      <name val="Libre Franklin"/>
    </font>
    <font>
      <sz val="12"/>
      <color theme="1"/>
      <name val="Calibri"/>
      <family val="2"/>
    </font>
    <font>
      <sz val="6"/>
      <color theme="1"/>
      <name val="Libre Franklin"/>
    </font>
    <font>
      <b/>
      <sz val="6"/>
      <color theme="1"/>
      <name val="Libre Franklin"/>
    </font>
    <font>
      <sz val="11"/>
      <name val="Calibri"/>
      <family val="2"/>
    </font>
    <font>
      <b/>
      <sz val="14"/>
      <name val="Libre Franklin"/>
    </font>
  </fonts>
  <fills count="1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FAC7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rgb="FFC49955"/>
        <bgColor indexed="64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1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/>
  </cellStyleXfs>
  <cellXfs count="121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1" fillId="9" borderId="7" xfId="3" applyFont="1" applyFill="1" applyBorder="1" applyAlignment="1" applyProtection="1">
      <alignment horizontal="left" vertical="center" wrapText="1"/>
      <protection locked="0"/>
    </xf>
    <xf numFmtId="0" fontId="11" fillId="9" borderId="10" xfId="3" applyFont="1" applyFill="1" applyBorder="1" applyAlignment="1" applyProtection="1">
      <alignment horizontal="left" vertical="center" wrapText="1"/>
      <protection locked="0"/>
    </xf>
    <xf numFmtId="0" fontId="12" fillId="9" borderId="10" xfId="0" applyFont="1" applyFill="1" applyBorder="1" applyAlignment="1">
      <alignment horizontal="left" vertical="center" indent="2"/>
    </xf>
    <xf numFmtId="0" fontId="11" fillId="9" borderId="13" xfId="3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center" wrapText="1"/>
    </xf>
    <xf numFmtId="0" fontId="3" fillId="8" borderId="9" xfId="3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3" fillId="8" borderId="12" xfId="3" applyFill="1" applyBorder="1" applyAlignment="1" applyProtection="1">
      <alignment horizontal="left" vertical="center" wrapText="1"/>
      <protection locked="0"/>
    </xf>
    <xf numFmtId="0" fontId="7" fillId="4" borderId="12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3" fillId="0" borderId="0" xfId="3"/>
    <xf numFmtId="0" fontId="15" fillId="0" borderId="0" xfId="3" applyFont="1" applyAlignment="1">
      <alignment horizontal="right"/>
    </xf>
    <xf numFmtId="0" fontId="16" fillId="0" borderId="0" xfId="3" applyFont="1"/>
    <xf numFmtId="0" fontId="16" fillId="3" borderId="0" xfId="3" applyFont="1" applyFill="1"/>
    <xf numFmtId="0" fontId="15" fillId="0" borderId="0" xfId="3" applyFont="1"/>
    <xf numFmtId="0" fontId="8" fillId="0" borderId="0" xfId="3" applyFont="1"/>
    <xf numFmtId="0" fontId="8" fillId="3" borderId="0" xfId="3" applyFont="1" applyFill="1"/>
    <xf numFmtId="0" fontId="18" fillId="4" borderId="2" xfId="3" applyFont="1" applyFill="1" applyBorder="1" applyAlignment="1" applyProtection="1">
      <alignment horizontal="center" vertical="center" wrapText="1"/>
      <protection locked="0"/>
    </xf>
    <xf numFmtId="0" fontId="18" fillId="4" borderId="2" xfId="3" applyFont="1" applyFill="1" applyBorder="1" applyAlignment="1" applyProtection="1">
      <alignment horizontal="center" vertical="center"/>
      <protection locked="0"/>
    </xf>
    <xf numFmtId="0" fontId="6" fillId="5" borderId="2" xfId="3" applyFont="1" applyFill="1" applyBorder="1" applyAlignment="1" applyProtection="1">
      <alignment horizontal="center" vertical="center"/>
      <protection locked="0"/>
    </xf>
    <xf numFmtId="0" fontId="6" fillId="6" borderId="2" xfId="3" applyFont="1" applyFill="1" applyBorder="1" applyAlignment="1" applyProtection="1">
      <alignment horizontal="center" vertical="center"/>
      <protection locked="0"/>
    </xf>
    <xf numFmtId="0" fontId="6" fillId="0" borderId="2" xfId="3" applyFont="1" applyBorder="1" applyAlignment="1" applyProtection="1">
      <alignment horizontal="center" vertical="center"/>
      <protection locked="0"/>
    </xf>
    <xf numFmtId="9" fontId="6" fillId="0" borderId="2" xfId="1" applyFont="1" applyFill="1" applyBorder="1" applyAlignment="1" applyProtection="1">
      <alignment horizontal="center" vertical="center" wrapText="1"/>
      <protection locked="0"/>
    </xf>
    <xf numFmtId="0" fontId="3" fillId="0" borderId="0" xfId="3" applyAlignment="1">
      <alignment vertical="center"/>
    </xf>
    <xf numFmtId="0" fontId="6" fillId="7" borderId="2" xfId="3" applyFont="1" applyFill="1" applyBorder="1" applyAlignment="1" applyProtection="1">
      <alignment horizontal="center" vertical="center"/>
      <protection locked="0"/>
    </xf>
    <xf numFmtId="0" fontId="6" fillId="4" borderId="2" xfId="3" applyFont="1" applyFill="1" applyBorder="1" applyAlignment="1">
      <alignment horizontal="center" vertical="center" wrapText="1"/>
    </xf>
    <xf numFmtId="9" fontId="6" fillId="4" borderId="2" xfId="1" applyFont="1" applyFill="1" applyBorder="1" applyAlignment="1">
      <alignment horizontal="center" vertical="center" wrapText="1"/>
    </xf>
    <xf numFmtId="0" fontId="21" fillId="0" borderId="0" xfId="3" applyFont="1"/>
    <xf numFmtId="0" fontId="20" fillId="0" borderId="0" xfId="3" applyFont="1"/>
    <xf numFmtId="0" fontId="20" fillId="3" borderId="0" xfId="3" applyFont="1" applyFill="1"/>
    <xf numFmtId="0" fontId="22" fillId="0" borderId="0" xfId="0" applyFont="1"/>
    <xf numFmtId="0" fontId="5" fillId="0" borderId="0" xfId="0" applyFont="1"/>
    <xf numFmtId="0" fontId="5" fillId="3" borderId="0" xfId="0" applyFont="1" applyFill="1"/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11" borderId="5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/>
    </xf>
    <xf numFmtId="0" fontId="25" fillId="12" borderId="2" xfId="0" applyFont="1" applyFill="1" applyBorder="1" applyAlignment="1">
      <alignment horizontal="center" vertical="center"/>
    </xf>
    <xf numFmtId="0" fontId="25" fillId="13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11" borderId="2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5" fillId="12" borderId="2" xfId="0" applyFont="1" applyFill="1" applyBorder="1" applyAlignment="1">
      <alignment horizontal="center" vertical="center" wrapText="1"/>
    </xf>
    <xf numFmtId="0" fontId="25" fillId="13" borderId="2" xfId="0" applyFont="1" applyFill="1" applyBorder="1" applyAlignment="1">
      <alignment horizontal="center" vertical="center" wrapText="1"/>
    </xf>
    <xf numFmtId="0" fontId="25" fillId="14" borderId="2" xfId="0" applyFont="1" applyFill="1" applyBorder="1" applyAlignment="1">
      <alignment horizontal="center" vertical="center" wrapText="1"/>
    </xf>
    <xf numFmtId="0" fontId="26" fillId="12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9" fontId="15" fillId="4" borderId="2" xfId="1" applyFont="1" applyFill="1" applyBorder="1" applyAlignment="1">
      <alignment horizontal="center" vertical="center" wrapText="1"/>
    </xf>
    <xf numFmtId="0" fontId="32" fillId="0" borderId="0" xfId="0" applyFont="1"/>
    <xf numFmtId="0" fontId="24" fillId="0" borderId="0" xfId="0" applyFont="1"/>
    <xf numFmtId="0" fontId="33" fillId="0" borderId="0" xfId="0" applyFont="1" applyAlignment="1">
      <alignment wrapText="1"/>
    </xf>
    <xf numFmtId="0" fontId="33" fillId="0" borderId="0" xfId="0" applyFont="1"/>
    <xf numFmtId="0" fontId="34" fillId="0" borderId="0" xfId="0" applyFont="1"/>
    <xf numFmtId="0" fontId="32" fillId="0" borderId="0" xfId="0" applyFont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wrapText="1"/>
    </xf>
    <xf numFmtId="9" fontId="32" fillId="0" borderId="0" xfId="0" applyNumberFormat="1" applyFont="1"/>
    <xf numFmtId="0" fontId="36" fillId="0" borderId="0" xfId="0" applyFont="1"/>
    <xf numFmtId="0" fontId="35" fillId="0" borderId="0" xfId="0" applyFont="1" applyAlignment="1">
      <alignment horizontal="center" wrapText="1"/>
    </xf>
    <xf numFmtId="0" fontId="38" fillId="0" borderId="0" xfId="0" applyFont="1" applyAlignment="1">
      <alignment horizontal="center" wrapText="1"/>
    </xf>
    <xf numFmtId="0" fontId="38" fillId="0" borderId="0" xfId="0" applyFont="1"/>
    <xf numFmtId="0" fontId="40" fillId="0" borderId="0" xfId="0" applyFont="1"/>
    <xf numFmtId="0" fontId="24" fillId="0" borderId="0" xfId="0" applyFont="1" applyAlignment="1">
      <alignment wrapText="1"/>
    </xf>
    <xf numFmtId="0" fontId="27" fillId="0" borderId="0" xfId="0" applyFont="1"/>
    <xf numFmtId="0" fontId="41" fillId="0" borderId="0" xfId="0" applyFont="1"/>
    <xf numFmtId="0" fontId="0" fillId="0" borderId="0" xfId="0" applyAlignment="1">
      <alignment wrapText="1"/>
    </xf>
    <xf numFmtId="0" fontId="29" fillId="0" borderId="0" xfId="0" applyFont="1"/>
    <xf numFmtId="0" fontId="3" fillId="8" borderId="12" xfId="3" quotePrefix="1" applyFill="1" applyBorder="1" applyAlignment="1" applyProtection="1">
      <alignment horizontal="left" vertical="center" wrapText="1"/>
      <protection locked="0"/>
    </xf>
    <xf numFmtId="0" fontId="7" fillId="10" borderId="12" xfId="0" applyFont="1" applyFill="1" applyBorder="1" applyAlignment="1">
      <alignment horizontal="left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11" fillId="6" borderId="6" xfId="3" applyFont="1" applyFill="1" applyBorder="1" applyAlignment="1" applyProtection="1">
      <alignment horizontal="center" vertical="center" wrapText="1"/>
      <protection locked="0"/>
    </xf>
    <xf numFmtId="0" fontId="42" fillId="15" borderId="2" xfId="0" applyFont="1" applyFill="1" applyBorder="1" applyAlignment="1">
      <alignment horizontal="center" vertical="center" wrapText="1"/>
    </xf>
    <xf numFmtId="0" fontId="43" fillId="15" borderId="2" xfId="0" applyFont="1" applyFill="1" applyBorder="1" applyAlignment="1">
      <alignment horizontal="center" vertical="center" wrapText="1"/>
    </xf>
    <xf numFmtId="0" fontId="15" fillId="0" borderId="0" xfId="3" applyFont="1" applyAlignment="1">
      <alignment horizontal="center"/>
    </xf>
    <xf numFmtId="0" fontId="31" fillId="0" borderId="0" xfId="0" applyFont="1"/>
    <xf numFmtId="0" fontId="30" fillId="0" borderId="0" xfId="0" applyFont="1"/>
    <xf numFmtId="0" fontId="45" fillId="0" borderId="0" xfId="3" applyFont="1" applyAlignment="1">
      <alignment horizontal="left"/>
    </xf>
    <xf numFmtId="0" fontId="8" fillId="4" borderId="2" xfId="3" applyFont="1" applyFill="1" applyBorder="1" applyAlignment="1">
      <alignment horizontal="center" vertical="center" wrapText="1"/>
    </xf>
    <xf numFmtId="0" fontId="3" fillId="0" borderId="0" xfId="3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4" borderId="3" xfId="3" applyFont="1" applyFill="1" applyBorder="1" applyAlignment="1" applyProtection="1">
      <alignment horizontal="center" vertical="center" wrapText="1"/>
      <protection locked="0"/>
    </xf>
    <xf numFmtId="0" fontId="20" fillId="4" borderId="4" xfId="3" applyFont="1" applyFill="1" applyBorder="1" applyAlignment="1" applyProtection="1">
      <alignment horizontal="center" vertical="center" wrapText="1"/>
      <protection locked="0"/>
    </xf>
    <xf numFmtId="0" fontId="20" fillId="4" borderId="5" xfId="3" applyFont="1" applyFill="1" applyBorder="1" applyAlignment="1" applyProtection="1">
      <alignment horizontal="center" vertical="center" wrapText="1"/>
      <protection locked="0"/>
    </xf>
    <xf numFmtId="0" fontId="19" fillId="4" borderId="2" xfId="3" applyFont="1" applyFill="1" applyBorder="1" applyAlignment="1" applyProtection="1">
      <alignment horizontal="center" vertical="center" wrapText="1"/>
      <protection locked="0"/>
    </xf>
    <xf numFmtId="0" fontId="6" fillId="4" borderId="2" xfId="3" applyFont="1" applyFill="1" applyBorder="1" applyAlignment="1" applyProtection="1">
      <alignment horizontal="center" vertical="center" wrapText="1"/>
      <protection locked="0"/>
    </xf>
    <xf numFmtId="0" fontId="9" fillId="4" borderId="3" xfId="2" applyFont="1" applyFill="1" applyBorder="1" applyAlignment="1" applyProtection="1">
      <alignment horizontal="center" vertical="center" wrapText="1"/>
      <protection locked="0"/>
    </xf>
    <xf numFmtId="0" fontId="9" fillId="4" borderId="4" xfId="2" applyFont="1" applyFill="1" applyBorder="1" applyAlignment="1" applyProtection="1">
      <alignment horizontal="center" vertical="center" wrapText="1"/>
      <protection locked="0"/>
    </xf>
    <xf numFmtId="0" fontId="9" fillId="4" borderId="5" xfId="2" applyFont="1" applyFill="1" applyBorder="1" applyAlignment="1" applyProtection="1">
      <alignment horizontal="center" vertical="center" wrapText="1"/>
      <protection locked="0"/>
    </xf>
    <xf numFmtId="0" fontId="38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7" fillId="0" borderId="0" xfId="0" applyFont="1"/>
    <xf numFmtId="0" fontId="39" fillId="0" borderId="0" xfId="0" applyFont="1"/>
    <xf numFmtId="0" fontId="6" fillId="4" borderId="3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8" fillId="4" borderId="2" xfId="3" applyFont="1" applyFill="1" applyBorder="1" applyAlignment="1" applyProtection="1">
      <alignment horizontal="center" vertical="center" wrapText="1"/>
      <protection locked="0"/>
    </xf>
    <xf numFmtId="0" fontId="26" fillId="15" borderId="2" xfId="0" applyFont="1" applyFill="1" applyBorder="1" applyAlignment="1">
      <alignment horizontal="center" vertical="center" wrapText="1"/>
    </xf>
    <xf numFmtId="0" fontId="44" fillId="0" borderId="2" xfId="0" applyFont="1" applyBorder="1"/>
    <xf numFmtId="0" fontId="6" fillId="4" borderId="3" xfId="3" applyFont="1" applyFill="1" applyBorder="1" applyAlignment="1" applyProtection="1">
      <alignment horizontal="center" vertical="center" wrapText="1"/>
      <protection locked="0"/>
    </xf>
    <xf numFmtId="0" fontId="6" fillId="4" borderId="4" xfId="3" applyFont="1" applyFill="1" applyBorder="1" applyAlignment="1" applyProtection="1">
      <alignment horizontal="center" vertical="center" wrapText="1"/>
      <protection locked="0"/>
    </xf>
    <xf numFmtId="0" fontId="3" fillId="0" borderId="17" xfId="3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31" fillId="0" borderId="0" xfId="0" applyFont="1"/>
    <xf numFmtId="0" fontId="15" fillId="0" borderId="0" xfId="3" applyFont="1" applyAlignment="1">
      <alignment horizontal="center"/>
    </xf>
    <xf numFmtId="0" fontId="15" fillId="0" borderId="0" xfId="3" applyFont="1" applyAlignment="1">
      <alignment horizontal="right"/>
    </xf>
    <xf numFmtId="0" fontId="13" fillId="6" borderId="3" xfId="3" applyFont="1" applyFill="1" applyBorder="1" applyAlignment="1" applyProtection="1">
      <alignment horizontal="center" vertical="center" wrapText="1"/>
      <protection locked="0"/>
    </xf>
    <xf numFmtId="0" fontId="13" fillId="6" borderId="4" xfId="3" applyFont="1" applyFill="1" applyBorder="1" applyAlignment="1" applyProtection="1">
      <alignment horizontal="center" vertical="center" wrapText="1"/>
      <protection locked="0"/>
    </xf>
    <xf numFmtId="0" fontId="14" fillId="0" borderId="16" xfId="3" applyFont="1" applyBorder="1" applyAlignment="1" applyProtection="1">
      <alignment horizontal="center" vertical="center" wrapText="1"/>
      <protection locked="0"/>
    </xf>
  </cellXfs>
  <cellStyles count="4">
    <cellStyle name="Celda de comprobación" xfId="2" builtinId="23"/>
    <cellStyle name="Normal" xfId="0" builtinId="0"/>
    <cellStyle name="Normal 2" xfId="3" xr:uid="{FE4DF17A-0A70-4C3D-961D-CADEA07A1D29}"/>
    <cellStyle name="Porcentaje" xfId="1" builtinId="5"/>
  </cellStyles>
  <dxfs count="0"/>
  <tableStyles count="0" defaultTableStyle="TableStyleMedium2" defaultPivotStyle="PivotStyleLight16"/>
  <colors>
    <mruColors>
      <color rgb="FFA12244"/>
      <color rgb="FFC49955"/>
      <color rgb="FF357220"/>
      <color rgb="FF712130"/>
      <color rgb="FFB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34636</xdr:colOff>
      <xdr:row>0</xdr:row>
      <xdr:rowOff>36368</xdr:rowOff>
    </xdr:from>
    <xdr:to>
      <xdr:col>25</xdr:col>
      <xdr:colOff>1075531</xdr:colOff>
      <xdr:row>3</xdr:row>
      <xdr:rowOff>163286</xdr:rowOff>
    </xdr:to>
    <xdr:pic>
      <xdr:nvPicPr>
        <xdr:cNvPr id="2" name="Imagen 1" descr="C:\Users\Planeacion\Pictures\logo-gobierno-hgo.jpg">
          <a:extLst>
            <a:ext uri="{FF2B5EF4-FFF2-40B4-BE49-F238E27FC236}">
              <a16:creationId xmlns:a16="http://schemas.microsoft.com/office/drawing/2014/main" id="{6161DE5C-6DA7-48CE-B0EA-A1897F69B7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511" y="36368"/>
          <a:ext cx="3664239" cy="85263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17317</xdr:colOff>
      <xdr:row>0</xdr:row>
      <xdr:rowOff>0</xdr:rowOff>
    </xdr:from>
    <xdr:to>
      <xdr:col>1</xdr:col>
      <xdr:colOff>346363</xdr:colOff>
      <xdr:row>5</xdr:row>
      <xdr:rowOff>122690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F6306D-0067-47B0-927D-FCC5F3DE1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7" y="0"/>
          <a:ext cx="3129396" cy="1423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F39E-A6EC-42BE-A99A-378556753D4C}">
  <sheetPr>
    <tabColor theme="0"/>
  </sheetPr>
  <dimension ref="A1:AC44"/>
  <sheetViews>
    <sheetView tabSelected="1" view="pageBreakPreview" topLeftCell="C32" zoomScale="70" zoomScaleNormal="85" zoomScaleSheetLayoutView="70" zoomScalePageLayoutView="40" workbookViewId="0">
      <selection activeCell="AB33" sqref="AB33"/>
    </sheetView>
  </sheetViews>
  <sheetFormatPr baseColWidth="10" defaultRowHeight="14.25" x14ac:dyDescent="0.2"/>
  <cols>
    <col min="1" max="1" width="42" style="39" customWidth="1"/>
    <col min="2" max="2" width="46.28515625" style="39" customWidth="1"/>
    <col min="3" max="3" width="17" style="39" customWidth="1"/>
    <col min="4" max="15" width="5.140625" style="39" customWidth="1"/>
    <col min="16" max="16" width="11.5703125" style="39" customWidth="1"/>
    <col min="17" max="17" width="9.28515625" style="39" customWidth="1"/>
    <col min="18" max="18" width="11.5703125" style="39" customWidth="1"/>
    <col min="19" max="19" width="11.7109375" style="39" customWidth="1"/>
    <col min="20" max="20" width="11.5703125" style="39" customWidth="1"/>
    <col min="21" max="21" width="10.140625" style="40" customWidth="1"/>
    <col min="22" max="23" width="11.5703125" style="39" customWidth="1"/>
    <col min="24" max="25" width="13.7109375" style="39" customWidth="1"/>
    <col min="26" max="26" width="17.7109375" style="39" customWidth="1"/>
    <col min="27" max="27" width="17.85546875" style="39" customWidth="1"/>
    <col min="28" max="28" width="15.28515625" style="39" customWidth="1"/>
    <col min="29" max="29" width="17.5703125" style="91" customWidth="1"/>
    <col min="30" max="16384" width="11.42578125" style="39"/>
  </cols>
  <sheetData>
    <row r="1" spans="1:29" s="18" customFormat="1" ht="18" x14ac:dyDescent="0.25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89"/>
    </row>
    <row r="2" spans="1:29" s="18" customFormat="1" ht="23.25" x14ac:dyDescent="0.45">
      <c r="A2" s="84"/>
      <c r="B2" s="84"/>
      <c r="C2" s="87" t="s">
        <v>135</v>
      </c>
      <c r="E2" s="84"/>
      <c r="F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9"/>
    </row>
    <row r="3" spans="1:29" s="18" customFormat="1" ht="18" x14ac:dyDescent="0.2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89"/>
    </row>
    <row r="4" spans="1:29" s="18" customFormat="1" ht="18" x14ac:dyDescent="0.25">
      <c r="A4" s="116" t="s">
        <v>43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89"/>
    </row>
    <row r="5" spans="1:29" s="18" customFormat="1" ht="23.25" x14ac:dyDescent="0.45">
      <c r="A5" s="84"/>
      <c r="B5" s="84"/>
      <c r="C5" s="84"/>
      <c r="D5" s="84"/>
      <c r="E5" s="84"/>
      <c r="F5" s="84"/>
      <c r="G5" s="84"/>
      <c r="H5" s="84"/>
      <c r="I5" s="84"/>
      <c r="J5" s="84"/>
      <c r="K5" s="86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9"/>
    </row>
    <row r="6" spans="1:29" s="18" customFormat="1" ht="23.25" x14ac:dyDescent="0.45">
      <c r="A6" s="117" t="s">
        <v>2</v>
      </c>
      <c r="B6" s="117"/>
      <c r="C6" s="86" t="s">
        <v>117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58"/>
      <c r="R6" s="20"/>
      <c r="S6" s="20"/>
      <c r="T6" s="20"/>
      <c r="U6" s="21"/>
      <c r="V6" s="20"/>
      <c r="W6" s="20"/>
      <c r="X6" s="20"/>
      <c r="Y6" s="20"/>
      <c r="AC6" s="89"/>
    </row>
    <row r="7" spans="1:29" s="18" customFormat="1" ht="23.25" x14ac:dyDescent="0.45">
      <c r="B7" s="19" t="s">
        <v>3</v>
      </c>
      <c r="C7" s="114" t="s">
        <v>117</v>
      </c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20"/>
      <c r="S7" s="20"/>
      <c r="T7" s="20"/>
      <c r="U7" s="21"/>
      <c r="V7" s="22" t="s">
        <v>61</v>
      </c>
      <c r="W7" s="20"/>
      <c r="X7" s="20"/>
      <c r="Y7" s="22" t="s">
        <v>4</v>
      </c>
      <c r="AC7" s="89"/>
    </row>
    <row r="8" spans="1:29" s="18" customFormat="1" ht="12.75" x14ac:dyDescent="0.2">
      <c r="P8" s="23"/>
      <c r="Q8" s="23"/>
      <c r="R8" s="23"/>
      <c r="S8" s="23"/>
      <c r="T8" s="23"/>
      <c r="U8" s="24"/>
      <c r="V8" s="23"/>
      <c r="W8" s="23"/>
      <c r="X8" s="23"/>
      <c r="Y8" s="23"/>
      <c r="AC8" s="89"/>
    </row>
    <row r="9" spans="1:29" s="18" customFormat="1" ht="29.25" customHeight="1" x14ac:dyDescent="0.25">
      <c r="A9" s="96" t="s">
        <v>5</v>
      </c>
      <c r="B9" s="96" t="s">
        <v>60</v>
      </c>
      <c r="C9" s="96" t="s">
        <v>6</v>
      </c>
      <c r="D9" s="108" t="s">
        <v>7</v>
      </c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11" t="s">
        <v>8</v>
      </c>
      <c r="Q9" s="112"/>
      <c r="R9" s="112"/>
      <c r="S9" s="112"/>
      <c r="T9" s="112"/>
      <c r="U9" s="112"/>
      <c r="V9" s="112"/>
      <c r="W9" s="112"/>
      <c r="X9" s="109" t="s">
        <v>9</v>
      </c>
      <c r="Y9" s="109"/>
      <c r="Z9" s="110"/>
      <c r="AA9" s="110"/>
      <c r="AB9" s="110"/>
      <c r="AC9" s="89"/>
    </row>
    <row r="10" spans="1:29" s="18" customFormat="1" ht="15" customHeight="1" x14ac:dyDescent="0.2">
      <c r="A10" s="96"/>
      <c r="B10" s="96"/>
      <c r="C10" s="96"/>
      <c r="D10" s="25" t="s">
        <v>10</v>
      </c>
      <c r="E10" s="25" t="s">
        <v>11</v>
      </c>
      <c r="F10" s="26" t="s">
        <v>12</v>
      </c>
      <c r="G10" s="26" t="s">
        <v>13</v>
      </c>
      <c r="H10" s="26" t="s">
        <v>14</v>
      </c>
      <c r="I10" s="26" t="s">
        <v>15</v>
      </c>
      <c r="J10" s="26" t="s">
        <v>16</v>
      </c>
      <c r="K10" s="26" t="s">
        <v>17</v>
      </c>
      <c r="L10" s="26" t="s">
        <v>18</v>
      </c>
      <c r="M10" s="26" t="s">
        <v>19</v>
      </c>
      <c r="N10" s="26" t="s">
        <v>20</v>
      </c>
      <c r="O10" s="26" t="s">
        <v>21</v>
      </c>
      <c r="P10" s="111" t="s">
        <v>22</v>
      </c>
      <c r="Q10" s="112"/>
      <c r="R10" s="111" t="s">
        <v>23</v>
      </c>
      <c r="S10" s="112"/>
      <c r="T10" s="111" t="s">
        <v>24</v>
      </c>
      <c r="U10" s="112"/>
      <c r="V10" s="111" t="s">
        <v>25</v>
      </c>
      <c r="W10" s="112"/>
      <c r="X10" s="95" t="s">
        <v>26</v>
      </c>
      <c r="Y10" s="95" t="s">
        <v>44</v>
      </c>
      <c r="Z10" s="95" t="s">
        <v>45</v>
      </c>
      <c r="AA10" s="95" t="s">
        <v>128</v>
      </c>
      <c r="AB10" s="95" t="s">
        <v>130</v>
      </c>
      <c r="AC10" s="113" t="s">
        <v>138</v>
      </c>
    </row>
    <row r="11" spans="1:29" s="18" customFormat="1" ht="33" customHeight="1" x14ac:dyDescent="0.2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82" t="s">
        <v>27</v>
      </c>
      <c r="Q11" s="83" t="s">
        <v>28</v>
      </c>
      <c r="R11" s="82" t="s">
        <v>27</v>
      </c>
      <c r="S11" s="83" t="s">
        <v>28</v>
      </c>
      <c r="T11" s="82" t="s">
        <v>27</v>
      </c>
      <c r="U11" s="83" t="s">
        <v>28</v>
      </c>
      <c r="V11" s="82" t="s">
        <v>27</v>
      </c>
      <c r="W11" s="83" t="s">
        <v>28</v>
      </c>
      <c r="X11" s="95"/>
      <c r="Y11" s="95"/>
      <c r="Z11" s="95"/>
      <c r="AA11" s="95"/>
      <c r="AB11" s="95"/>
      <c r="AC11" s="113"/>
    </row>
    <row r="12" spans="1:29" s="18" customFormat="1" ht="15.75" x14ac:dyDescent="0.2">
      <c r="A12" s="92" t="s">
        <v>29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4"/>
      <c r="AC12" s="89"/>
    </row>
    <row r="13" spans="1:29" s="31" customFormat="1" ht="90" customHeight="1" x14ac:dyDescent="0.25">
      <c r="A13" s="41" t="s">
        <v>63</v>
      </c>
      <c r="B13" s="41" t="s">
        <v>64</v>
      </c>
      <c r="C13" s="42" t="s">
        <v>65</v>
      </c>
      <c r="D13" s="43"/>
      <c r="E13" s="44">
        <v>1</v>
      </c>
      <c r="F13" s="45"/>
      <c r="G13" s="46"/>
      <c r="H13" s="46"/>
      <c r="I13" s="46"/>
      <c r="J13" s="47"/>
      <c r="K13" s="47"/>
      <c r="L13" s="47"/>
      <c r="M13" s="48"/>
      <c r="N13" s="48"/>
      <c r="O13" s="48"/>
      <c r="P13" s="49">
        <f>SUM(D13:F13)</f>
        <v>1</v>
      </c>
      <c r="Q13" s="49">
        <v>0</v>
      </c>
      <c r="R13" s="27"/>
      <c r="S13" s="55"/>
      <c r="T13" s="28"/>
      <c r="U13" s="28"/>
      <c r="V13" s="56"/>
      <c r="W13" s="56"/>
      <c r="X13" s="29">
        <f>P13+R13+T13+V13</f>
        <v>1</v>
      </c>
      <c r="Y13" s="29">
        <f>Q13+S13+U13+W13</f>
        <v>0</v>
      </c>
      <c r="Z13" s="30">
        <f>Y13/X13</f>
        <v>0</v>
      </c>
      <c r="AA13" s="29">
        <f>IF(Y13&gt;X13,X13,Y13)</f>
        <v>0</v>
      </c>
      <c r="AB13" s="30" t="str">
        <f>IF(IFERROR(SUM((Q13&gt;0),(S13&gt;0),(U13&gt;0),(W13&gt;0))/SUM((P13&gt;0),(R13&gt;0),(T13&gt;0),(V13&gt;0)),0)&gt;=51%,"SI","NO")</f>
        <v>NO</v>
      </c>
      <c r="AC13" s="89" t="s">
        <v>136</v>
      </c>
    </row>
    <row r="14" spans="1:29" s="31" customFormat="1" ht="105" customHeight="1" x14ac:dyDescent="0.25">
      <c r="A14" s="41" t="s">
        <v>66</v>
      </c>
      <c r="B14" s="41" t="s">
        <v>67</v>
      </c>
      <c r="C14" s="42" t="s">
        <v>68</v>
      </c>
      <c r="D14" s="43"/>
      <c r="E14" s="44"/>
      <c r="F14" s="45"/>
      <c r="G14" s="46"/>
      <c r="H14" s="46"/>
      <c r="I14" s="46">
        <v>1</v>
      </c>
      <c r="J14" s="47"/>
      <c r="K14" s="47"/>
      <c r="L14" s="47"/>
      <c r="M14" s="48"/>
      <c r="N14" s="48"/>
      <c r="O14" s="48"/>
      <c r="P14" s="49"/>
      <c r="Q14" s="49"/>
      <c r="R14" s="27">
        <f t="shared" ref="R14" si="0">SUM(G14:I14)</f>
        <v>1</v>
      </c>
      <c r="S14" s="27"/>
      <c r="T14" s="28"/>
      <c r="U14" s="28"/>
      <c r="V14" s="29"/>
      <c r="W14" s="32"/>
      <c r="X14" s="29">
        <f>P14+R14+T14+V14</f>
        <v>1</v>
      </c>
      <c r="Y14" s="29">
        <f>Q14+S14+U14+W14</f>
        <v>0</v>
      </c>
      <c r="Z14" s="30">
        <f>Y14/X14</f>
        <v>0</v>
      </c>
      <c r="AA14" s="29">
        <f>IF(Y14&gt;X14,X14,Y14)</f>
        <v>0</v>
      </c>
      <c r="AB14" s="30" t="str">
        <f>IF(IFERROR(SUM((Q14&gt;0),(S14&gt;0),(U14&gt;0),(W14&gt;0))/SUM((P14&gt;0),(R14&gt;0),(T14&gt;0),(V14&gt;0)),0)&gt;=51%,"SI","NO")</f>
        <v>NO</v>
      </c>
      <c r="AC14" s="89" t="s">
        <v>137</v>
      </c>
    </row>
    <row r="15" spans="1:29" s="31" customFormat="1" ht="21.75" customHeight="1" x14ac:dyDescent="0.25">
      <c r="A15" s="96" t="s">
        <v>30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89"/>
    </row>
    <row r="16" spans="1:29" s="31" customFormat="1" ht="74.25" customHeight="1" x14ac:dyDescent="0.25">
      <c r="A16" s="42" t="s">
        <v>69</v>
      </c>
      <c r="B16" s="42" t="s">
        <v>70</v>
      </c>
      <c r="C16" s="50" t="s">
        <v>71</v>
      </c>
      <c r="D16" s="44">
        <v>58</v>
      </c>
      <c r="E16" s="44">
        <v>58</v>
      </c>
      <c r="F16" s="44">
        <v>58</v>
      </c>
      <c r="G16" s="46">
        <v>58</v>
      </c>
      <c r="H16" s="46">
        <v>58</v>
      </c>
      <c r="I16" s="46">
        <v>58</v>
      </c>
      <c r="J16" s="47">
        <v>58</v>
      </c>
      <c r="K16" s="47">
        <v>58</v>
      </c>
      <c r="L16" s="47">
        <v>58</v>
      </c>
      <c r="M16" s="48">
        <v>58</v>
      </c>
      <c r="N16" s="48">
        <v>58</v>
      </c>
      <c r="O16" s="48">
        <v>30</v>
      </c>
      <c r="P16" s="49">
        <f t="shared" ref="P16:P23" si="1">SUM(D16:F16)</f>
        <v>174</v>
      </c>
      <c r="Q16" s="49">
        <v>0</v>
      </c>
      <c r="R16" s="27">
        <f t="shared" ref="R16:R27" si="2">SUM(G16:I16)</f>
        <v>174</v>
      </c>
      <c r="S16" s="27">
        <v>0</v>
      </c>
      <c r="T16" s="28">
        <f t="shared" ref="T16:T27" si="3">SUM(J16:L16)</f>
        <v>174</v>
      </c>
      <c r="U16" s="28">
        <v>0</v>
      </c>
      <c r="V16" s="29">
        <f t="shared" ref="V16:V27" si="4">SUM(M16:O16)</f>
        <v>146</v>
      </c>
      <c r="W16" s="32">
        <v>0</v>
      </c>
      <c r="X16" s="29">
        <f t="shared" ref="X16:X27" si="5">P16+R16+T16+V16</f>
        <v>668</v>
      </c>
      <c r="Y16" s="29">
        <f>Q16+S16+U16+W16</f>
        <v>0</v>
      </c>
      <c r="Z16" s="30">
        <f t="shared" ref="Z16:Z27" si="6">Y16/X16</f>
        <v>0</v>
      </c>
      <c r="AA16" s="29">
        <f t="shared" ref="AA16:AA27" si="7">IF(Y16&gt;X16,X16,Y16)</f>
        <v>0</v>
      </c>
      <c r="AB16" s="30" t="str">
        <f t="shared" ref="AB16:AB27" si="8">IF(IFERROR(SUM((Q16&gt;0),(S16&gt;0),(U16&gt;0),(W16&gt;0))/SUM((P16&gt;0),(R16&gt;0),(T16&gt;0),(V16&gt;0)),0)&gt;=51%,"SI","NO")</f>
        <v>NO</v>
      </c>
      <c r="AC16" s="89" t="s">
        <v>137</v>
      </c>
    </row>
    <row r="17" spans="1:29" s="31" customFormat="1" ht="102" customHeight="1" x14ac:dyDescent="0.25">
      <c r="A17" s="42" t="s">
        <v>72</v>
      </c>
      <c r="B17" s="42" t="s">
        <v>73</v>
      </c>
      <c r="C17" s="50" t="s">
        <v>74</v>
      </c>
      <c r="D17" s="44">
        <v>1</v>
      </c>
      <c r="E17" s="44">
        <v>1</v>
      </c>
      <c r="F17" s="44">
        <v>1</v>
      </c>
      <c r="G17" s="46">
        <v>1</v>
      </c>
      <c r="H17" s="46">
        <v>1</v>
      </c>
      <c r="I17" s="46">
        <v>1</v>
      </c>
      <c r="J17" s="47">
        <v>1</v>
      </c>
      <c r="K17" s="47">
        <v>1</v>
      </c>
      <c r="L17" s="47">
        <v>1</v>
      </c>
      <c r="M17" s="48">
        <v>1</v>
      </c>
      <c r="N17" s="48">
        <v>1</v>
      </c>
      <c r="O17" s="48">
        <v>1</v>
      </c>
      <c r="P17" s="49">
        <f t="shared" si="1"/>
        <v>3</v>
      </c>
      <c r="Q17" s="49">
        <v>0</v>
      </c>
      <c r="R17" s="27">
        <f t="shared" ref="R17" si="9">SUM(G17:I17)</f>
        <v>3</v>
      </c>
      <c r="S17" s="27">
        <v>0</v>
      </c>
      <c r="T17" s="28">
        <f t="shared" ref="T17" si="10">SUM(J17:L17)</f>
        <v>3</v>
      </c>
      <c r="U17" s="28">
        <v>0</v>
      </c>
      <c r="V17" s="29">
        <f t="shared" si="4"/>
        <v>3</v>
      </c>
      <c r="W17" s="29">
        <v>0</v>
      </c>
      <c r="X17" s="29">
        <f t="shared" si="5"/>
        <v>12</v>
      </c>
      <c r="Y17" s="29">
        <f>Q17+S17+U17+W17</f>
        <v>0</v>
      </c>
      <c r="Z17" s="30">
        <f t="shared" si="6"/>
        <v>0</v>
      </c>
      <c r="AA17" s="29">
        <f t="shared" si="7"/>
        <v>0</v>
      </c>
      <c r="AB17" s="30" t="str">
        <f t="shared" si="8"/>
        <v>NO</v>
      </c>
      <c r="AC17" s="89" t="s">
        <v>137</v>
      </c>
    </row>
    <row r="18" spans="1:29" s="31" customFormat="1" ht="102" customHeight="1" x14ac:dyDescent="0.25">
      <c r="A18" s="42" t="s">
        <v>75</v>
      </c>
      <c r="B18" s="42" t="s">
        <v>76</v>
      </c>
      <c r="C18" s="50" t="s">
        <v>77</v>
      </c>
      <c r="D18" s="44">
        <v>87</v>
      </c>
      <c r="E18" s="44">
        <v>87</v>
      </c>
      <c r="F18" s="44">
        <v>87</v>
      </c>
      <c r="G18" s="46">
        <v>100</v>
      </c>
      <c r="H18" s="46">
        <v>100</v>
      </c>
      <c r="I18" s="46">
        <v>100</v>
      </c>
      <c r="J18" s="47">
        <v>75</v>
      </c>
      <c r="K18" s="47">
        <v>75</v>
      </c>
      <c r="L18" s="47">
        <v>75</v>
      </c>
      <c r="M18" s="48">
        <v>75</v>
      </c>
      <c r="N18" s="48">
        <v>75</v>
      </c>
      <c r="O18" s="48">
        <v>75</v>
      </c>
      <c r="P18" s="49">
        <f t="shared" si="1"/>
        <v>261</v>
      </c>
      <c r="Q18" s="49">
        <v>0</v>
      </c>
      <c r="R18" s="27">
        <f t="shared" si="2"/>
        <v>300</v>
      </c>
      <c r="S18" s="27">
        <v>0</v>
      </c>
      <c r="T18" s="28">
        <f t="shared" si="3"/>
        <v>225</v>
      </c>
      <c r="U18" s="28">
        <v>0</v>
      </c>
      <c r="V18" s="29">
        <f t="shared" si="4"/>
        <v>225</v>
      </c>
      <c r="W18" s="29">
        <v>0</v>
      </c>
      <c r="X18" s="29">
        <f t="shared" si="5"/>
        <v>1011</v>
      </c>
      <c r="Y18" s="29">
        <f t="shared" ref="Y18:Y27" si="11">Q18+S18+U18+W18</f>
        <v>0</v>
      </c>
      <c r="Z18" s="30">
        <f t="shared" si="6"/>
        <v>0</v>
      </c>
      <c r="AA18" s="29">
        <f t="shared" si="7"/>
        <v>0</v>
      </c>
      <c r="AB18" s="30" t="str">
        <f t="shared" si="8"/>
        <v>NO</v>
      </c>
      <c r="AC18" s="89" t="s">
        <v>137</v>
      </c>
    </row>
    <row r="19" spans="1:29" s="31" customFormat="1" ht="102" customHeight="1" x14ac:dyDescent="0.25">
      <c r="A19" s="42" t="s">
        <v>78</v>
      </c>
      <c r="B19" s="42" t="s">
        <v>79</v>
      </c>
      <c r="C19" s="50" t="s">
        <v>80</v>
      </c>
      <c r="D19" s="44">
        <v>21</v>
      </c>
      <c r="E19" s="44">
        <v>21</v>
      </c>
      <c r="F19" s="44">
        <v>21</v>
      </c>
      <c r="G19" s="46">
        <v>20</v>
      </c>
      <c r="H19" s="46">
        <v>20</v>
      </c>
      <c r="I19" s="46">
        <v>20</v>
      </c>
      <c r="J19" s="47">
        <v>20</v>
      </c>
      <c r="K19" s="47">
        <v>20</v>
      </c>
      <c r="L19" s="47">
        <v>20</v>
      </c>
      <c r="M19" s="48">
        <v>20</v>
      </c>
      <c r="N19" s="48">
        <v>20</v>
      </c>
      <c r="O19" s="48">
        <v>20</v>
      </c>
      <c r="P19" s="49">
        <f t="shared" si="1"/>
        <v>63</v>
      </c>
      <c r="Q19" s="49">
        <v>0</v>
      </c>
      <c r="R19" s="27">
        <f t="shared" ref="R19" si="12">SUM(G19:I19)</f>
        <v>60</v>
      </c>
      <c r="S19" s="27">
        <v>0</v>
      </c>
      <c r="T19" s="28">
        <f t="shared" ref="T19" si="13">SUM(J19:L19)</f>
        <v>60</v>
      </c>
      <c r="U19" s="28">
        <v>0</v>
      </c>
      <c r="V19" s="29">
        <f t="shared" si="4"/>
        <v>60</v>
      </c>
      <c r="W19" s="29">
        <v>0</v>
      </c>
      <c r="X19" s="29">
        <f t="shared" si="5"/>
        <v>243</v>
      </c>
      <c r="Y19" s="29">
        <f t="shared" si="11"/>
        <v>0</v>
      </c>
      <c r="Z19" s="30">
        <f t="shared" si="6"/>
        <v>0</v>
      </c>
      <c r="AA19" s="29">
        <f t="shared" si="7"/>
        <v>0</v>
      </c>
      <c r="AB19" s="30" t="str">
        <f t="shared" si="8"/>
        <v>NO</v>
      </c>
      <c r="AC19" s="89" t="s">
        <v>137</v>
      </c>
    </row>
    <row r="20" spans="1:29" s="31" customFormat="1" ht="102" customHeight="1" x14ac:dyDescent="0.25">
      <c r="A20" s="42" t="s">
        <v>81</v>
      </c>
      <c r="B20" s="42" t="s">
        <v>82</v>
      </c>
      <c r="C20" s="50" t="s">
        <v>80</v>
      </c>
      <c r="D20" s="44">
        <v>6</v>
      </c>
      <c r="E20" s="44">
        <v>6</v>
      </c>
      <c r="F20" s="44">
        <v>6</v>
      </c>
      <c r="G20" s="46">
        <v>6</v>
      </c>
      <c r="H20" s="46">
        <v>6</v>
      </c>
      <c r="I20" s="46">
        <v>6</v>
      </c>
      <c r="J20" s="47">
        <v>6</v>
      </c>
      <c r="K20" s="47">
        <v>6</v>
      </c>
      <c r="L20" s="47">
        <v>6</v>
      </c>
      <c r="M20" s="48">
        <v>6</v>
      </c>
      <c r="N20" s="48">
        <v>6</v>
      </c>
      <c r="O20" s="48">
        <v>6</v>
      </c>
      <c r="P20" s="49">
        <f t="shared" si="1"/>
        <v>18</v>
      </c>
      <c r="Q20" s="49">
        <v>0</v>
      </c>
      <c r="R20" s="27">
        <f t="shared" si="2"/>
        <v>18</v>
      </c>
      <c r="S20" s="27">
        <v>0</v>
      </c>
      <c r="T20" s="28">
        <f t="shared" si="3"/>
        <v>18</v>
      </c>
      <c r="U20" s="28">
        <v>0</v>
      </c>
      <c r="V20" s="29">
        <f t="shared" si="4"/>
        <v>18</v>
      </c>
      <c r="W20" s="29">
        <v>0</v>
      </c>
      <c r="X20" s="29">
        <f t="shared" si="5"/>
        <v>72</v>
      </c>
      <c r="Y20" s="29">
        <f t="shared" si="11"/>
        <v>0</v>
      </c>
      <c r="Z20" s="30">
        <f t="shared" si="6"/>
        <v>0</v>
      </c>
      <c r="AA20" s="29">
        <f t="shared" si="7"/>
        <v>0</v>
      </c>
      <c r="AB20" s="30" t="str">
        <f t="shared" si="8"/>
        <v>NO</v>
      </c>
      <c r="AC20" s="89" t="s">
        <v>137</v>
      </c>
    </row>
    <row r="21" spans="1:29" s="31" customFormat="1" ht="102" customHeight="1" x14ac:dyDescent="0.25">
      <c r="A21" s="42" t="s">
        <v>83</v>
      </c>
      <c r="B21" s="42" t="s">
        <v>84</v>
      </c>
      <c r="C21" s="51" t="s">
        <v>85</v>
      </c>
      <c r="D21" s="44">
        <v>6</v>
      </c>
      <c r="E21" s="44">
        <v>12</v>
      </c>
      <c r="F21" s="44">
        <v>4</v>
      </c>
      <c r="G21" s="46">
        <v>4</v>
      </c>
      <c r="H21" s="46">
        <v>4</v>
      </c>
      <c r="I21" s="46">
        <v>11</v>
      </c>
      <c r="J21" s="47">
        <v>5</v>
      </c>
      <c r="K21" s="47">
        <v>5</v>
      </c>
      <c r="L21" s="47">
        <v>12</v>
      </c>
      <c r="M21" s="48">
        <v>2</v>
      </c>
      <c r="N21" s="48">
        <v>7</v>
      </c>
      <c r="O21" s="48">
        <v>15</v>
      </c>
      <c r="P21" s="49">
        <f t="shared" si="1"/>
        <v>22</v>
      </c>
      <c r="Q21" s="49">
        <v>0</v>
      </c>
      <c r="R21" s="27">
        <f t="shared" ref="R21" si="14">SUM(G21:I21)</f>
        <v>19</v>
      </c>
      <c r="S21" s="27">
        <v>0</v>
      </c>
      <c r="T21" s="28">
        <f t="shared" ref="T21" si="15">SUM(J21:L21)</f>
        <v>22</v>
      </c>
      <c r="U21" s="28">
        <v>0</v>
      </c>
      <c r="V21" s="29">
        <f t="shared" si="4"/>
        <v>24</v>
      </c>
      <c r="W21" s="29">
        <v>0</v>
      </c>
      <c r="X21" s="29">
        <f t="shared" si="5"/>
        <v>87</v>
      </c>
      <c r="Y21" s="29">
        <f t="shared" si="11"/>
        <v>0</v>
      </c>
      <c r="Z21" s="30">
        <f t="shared" si="6"/>
        <v>0</v>
      </c>
      <c r="AA21" s="29">
        <f t="shared" si="7"/>
        <v>0</v>
      </c>
      <c r="AB21" s="30" t="str">
        <f t="shared" si="8"/>
        <v>NO</v>
      </c>
      <c r="AC21" s="89" t="s">
        <v>136</v>
      </c>
    </row>
    <row r="22" spans="1:29" s="31" customFormat="1" ht="102" customHeight="1" x14ac:dyDescent="0.25">
      <c r="A22" s="42" t="s">
        <v>86</v>
      </c>
      <c r="B22" s="42" t="s">
        <v>87</v>
      </c>
      <c r="C22" s="51" t="s">
        <v>85</v>
      </c>
      <c r="D22" s="44">
        <v>2</v>
      </c>
      <c r="E22" s="44">
        <v>2</v>
      </c>
      <c r="F22" s="44">
        <v>2</v>
      </c>
      <c r="G22" s="46">
        <v>2</v>
      </c>
      <c r="H22" s="46">
        <v>2</v>
      </c>
      <c r="I22" s="46">
        <v>2</v>
      </c>
      <c r="J22" s="47">
        <v>2</v>
      </c>
      <c r="K22" s="47">
        <v>2</v>
      </c>
      <c r="L22" s="47">
        <v>2</v>
      </c>
      <c r="M22" s="48">
        <v>2</v>
      </c>
      <c r="N22" s="48">
        <v>2</v>
      </c>
      <c r="O22" s="48">
        <v>2</v>
      </c>
      <c r="P22" s="49">
        <f t="shared" si="1"/>
        <v>6</v>
      </c>
      <c r="Q22" s="49">
        <v>0</v>
      </c>
      <c r="R22" s="27">
        <f t="shared" si="2"/>
        <v>6</v>
      </c>
      <c r="S22" s="27">
        <v>0</v>
      </c>
      <c r="T22" s="28">
        <f t="shared" si="3"/>
        <v>6</v>
      </c>
      <c r="U22" s="28">
        <v>0</v>
      </c>
      <c r="V22" s="29">
        <f t="shared" si="4"/>
        <v>6</v>
      </c>
      <c r="W22" s="29">
        <v>0</v>
      </c>
      <c r="X22" s="29">
        <f t="shared" si="5"/>
        <v>24</v>
      </c>
      <c r="Y22" s="29">
        <f t="shared" si="11"/>
        <v>0</v>
      </c>
      <c r="Z22" s="30">
        <f t="shared" si="6"/>
        <v>0</v>
      </c>
      <c r="AA22" s="29">
        <f t="shared" si="7"/>
        <v>0</v>
      </c>
      <c r="AB22" s="30" t="str">
        <f t="shared" si="8"/>
        <v>NO</v>
      </c>
      <c r="AC22" s="89" t="s">
        <v>137</v>
      </c>
    </row>
    <row r="23" spans="1:29" s="31" customFormat="1" ht="117.75" customHeight="1" x14ac:dyDescent="0.25">
      <c r="A23" s="42" t="s">
        <v>88</v>
      </c>
      <c r="B23" s="42" t="s">
        <v>89</v>
      </c>
      <c r="C23" s="50" t="s">
        <v>90</v>
      </c>
      <c r="D23" s="44">
        <v>0</v>
      </c>
      <c r="E23" s="44">
        <v>6</v>
      </c>
      <c r="F23" s="44">
        <v>2</v>
      </c>
      <c r="G23" s="46">
        <v>2</v>
      </c>
      <c r="H23" s="46">
        <v>4</v>
      </c>
      <c r="I23" s="46">
        <v>0</v>
      </c>
      <c r="J23" s="47">
        <v>1</v>
      </c>
      <c r="K23" s="47">
        <v>6</v>
      </c>
      <c r="L23" s="47">
        <v>1</v>
      </c>
      <c r="M23" s="48">
        <v>2</v>
      </c>
      <c r="N23" s="48">
        <v>5</v>
      </c>
      <c r="O23" s="48">
        <v>0</v>
      </c>
      <c r="P23" s="49">
        <f t="shared" si="1"/>
        <v>8</v>
      </c>
      <c r="Q23" s="45">
        <v>0</v>
      </c>
      <c r="R23" s="27">
        <f t="shared" si="2"/>
        <v>6</v>
      </c>
      <c r="S23" s="27">
        <v>0</v>
      </c>
      <c r="T23" s="28">
        <f t="shared" si="3"/>
        <v>8</v>
      </c>
      <c r="U23" s="28">
        <v>0</v>
      </c>
      <c r="V23" s="29">
        <f t="shared" si="4"/>
        <v>7</v>
      </c>
      <c r="W23" s="32">
        <v>0</v>
      </c>
      <c r="X23" s="29">
        <f t="shared" si="5"/>
        <v>29</v>
      </c>
      <c r="Y23" s="29">
        <f t="shared" si="11"/>
        <v>0</v>
      </c>
      <c r="Z23" s="30">
        <f t="shared" si="6"/>
        <v>0</v>
      </c>
      <c r="AA23" s="29">
        <f t="shared" si="7"/>
        <v>0</v>
      </c>
      <c r="AB23" s="30" t="str">
        <f t="shared" si="8"/>
        <v>NO</v>
      </c>
      <c r="AC23" s="89" t="s">
        <v>137</v>
      </c>
    </row>
    <row r="24" spans="1:29" s="31" customFormat="1" ht="123.75" customHeight="1" x14ac:dyDescent="0.25">
      <c r="A24" s="42" t="s">
        <v>91</v>
      </c>
      <c r="B24" s="42" t="s">
        <v>92</v>
      </c>
      <c r="C24" s="50" t="s">
        <v>93</v>
      </c>
      <c r="D24" s="44">
        <v>16</v>
      </c>
      <c r="E24" s="44">
        <v>0</v>
      </c>
      <c r="F24" s="44">
        <v>0</v>
      </c>
      <c r="G24" s="46">
        <v>0</v>
      </c>
      <c r="H24" s="46">
        <v>0</v>
      </c>
      <c r="I24" s="46">
        <v>0</v>
      </c>
      <c r="J24" s="47">
        <v>0</v>
      </c>
      <c r="K24" s="47">
        <v>0</v>
      </c>
      <c r="L24" s="47">
        <v>0</v>
      </c>
      <c r="M24" s="48">
        <v>0</v>
      </c>
      <c r="N24" s="48">
        <v>0</v>
      </c>
      <c r="O24" s="48">
        <v>0</v>
      </c>
      <c r="P24" s="49">
        <f t="shared" ref="P24" si="16">SUM(D24:O24)</f>
        <v>16</v>
      </c>
      <c r="Q24" s="49">
        <v>0</v>
      </c>
      <c r="R24" s="27">
        <f t="shared" si="2"/>
        <v>0</v>
      </c>
      <c r="S24" s="27">
        <v>0</v>
      </c>
      <c r="T24" s="28">
        <f t="shared" si="3"/>
        <v>0</v>
      </c>
      <c r="U24" s="28">
        <v>0</v>
      </c>
      <c r="V24" s="29">
        <f t="shared" si="4"/>
        <v>0</v>
      </c>
      <c r="W24" s="32">
        <v>0</v>
      </c>
      <c r="X24" s="29">
        <f t="shared" si="5"/>
        <v>16</v>
      </c>
      <c r="Y24" s="29">
        <f t="shared" si="11"/>
        <v>0</v>
      </c>
      <c r="Z24" s="30">
        <f t="shared" si="6"/>
        <v>0</v>
      </c>
      <c r="AA24" s="29">
        <f t="shared" si="7"/>
        <v>0</v>
      </c>
      <c r="AB24" s="30" t="str">
        <f t="shared" si="8"/>
        <v>NO</v>
      </c>
      <c r="AC24" s="89" t="s">
        <v>137</v>
      </c>
    </row>
    <row r="25" spans="1:29" s="31" customFormat="1" ht="102" customHeight="1" x14ac:dyDescent="0.25">
      <c r="A25" s="42" t="s">
        <v>94</v>
      </c>
      <c r="B25" s="42" t="s">
        <v>95</v>
      </c>
      <c r="C25" s="42" t="s">
        <v>96</v>
      </c>
      <c r="D25" s="44"/>
      <c r="E25" s="44"/>
      <c r="F25" s="44"/>
      <c r="G25" s="46"/>
      <c r="H25" s="46"/>
      <c r="I25" s="46">
        <v>1</v>
      </c>
      <c r="J25" s="47"/>
      <c r="K25" s="47"/>
      <c r="L25" s="47"/>
      <c r="M25" s="48"/>
      <c r="N25" s="48"/>
      <c r="O25" s="48">
        <v>1</v>
      </c>
      <c r="P25" s="49">
        <f>SUM(D25:F25)</f>
        <v>0</v>
      </c>
      <c r="Q25" s="49">
        <v>0</v>
      </c>
      <c r="R25" s="27">
        <f t="shared" si="2"/>
        <v>1</v>
      </c>
      <c r="S25" s="27">
        <v>0</v>
      </c>
      <c r="T25" s="28">
        <f t="shared" si="3"/>
        <v>0</v>
      </c>
      <c r="U25" s="28">
        <v>0</v>
      </c>
      <c r="V25" s="29">
        <f t="shared" si="4"/>
        <v>1</v>
      </c>
      <c r="W25" s="29">
        <v>0</v>
      </c>
      <c r="X25" s="29">
        <f t="shared" si="5"/>
        <v>2</v>
      </c>
      <c r="Y25" s="29">
        <f t="shared" si="11"/>
        <v>0</v>
      </c>
      <c r="Z25" s="30">
        <f t="shared" si="6"/>
        <v>0</v>
      </c>
      <c r="AA25" s="29">
        <f t="shared" si="7"/>
        <v>0</v>
      </c>
      <c r="AB25" s="30" t="str">
        <f t="shared" si="8"/>
        <v>NO</v>
      </c>
      <c r="AC25" s="89" t="s">
        <v>136</v>
      </c>
    </row>
    <row r="26" spans="1:29" s="31" customFormat="1" ht="100.5" customHeight="1" x14ac:dyDescent="0.25">
      <c r="A26" s="42" t="s">
        <v>97</v>
      </c>
      <c r="B26" s="42" t="s">
        <v>98</v>
      </c>
      <c r="C26" s="42" t="s">
        <v>99</v>
      </c>
      <c r="D26" s="44"/>
      <c r="E26" s="44"/>
      <c r="F26" s="44"/>
      <c r="G26" s="46"/>
      <c r="H26" s="46"/>
      <c r="I26" s="46"/>
      <c r="J26" s="47"/>
      <c r="K26" s="47"/>
      <c r="L26" s="47"/>
      <c r="M26" s="48"/>
      <c r="N26" s="48"/>
      <c r="O26" s="48">
        <v>1</v>
      </c>
      <c r="P26" s="49">
        <f>SUM(D26:F26)</f>
        <v>0</v>
      </c>
      <c r="Q26" s="49">
        <v>0</v>
      </c>
      <c r="R26" s="27">
        <f t="shared" si="2"/>
        <v>0</v>
      </c>
      <c r="S26" s="27">
        <v>0</v>
      </c>
      <c r="T26" s="28">
        <f t="shared" si="3"/>
        <v>0</v>
      </c>
      <c r="U26" s="28">
        <v>0</v>
      </c>
      <c r="V26" s="29">
        <f t="shared" si="4"/>
        <v>1</v>
      </c>
      <c r="W26" s="32">
        <v>0</v>
      </c>
      <c r="X26" s="29">
        <f t="shared" si="5"/>
        <v>1</v>
      </c>
      <c r="Y26" s="29">
        <f t="shared" si="11"/>
        <v>0</v>
      </c>
      <c r="Z26" s="30">
        <f t="shared" si="6"/>
        <v>0</v>
      </c>
      <c r="AA26" s="29">
        <f t="shared" si="7"/>
        <v>0</v>
      </c>
      <c r="AB26" s="30" t="str">
        <f t="shared" si="8"/>
        <v>NO</v>
      </c>
      <c r="AC26" s="89" t="s">
        <v>137</v>
      </c>
    </row>
    <row r="27" spans="1:29" s="31" customFormat="1" ht="80.25" customHeight="1" x14ac:dyDescent="0.25">
      <c r="A27" s="42" t="s">
        <v>100</v>
      </c>
      <c r="B27" s="42" t="s">
        <v>101</v>
      </c>
      <c r="C27" s="42" t="s">
        <v>99</v>
      </c>
      <c r="D27" s="44"/>
      <c r="E27" s="44"/>
      <c r="F27" s="44"/>
      <c r="G27" s="46"/>
      <c r="H27" s="46"/>
      <c r="I27" s="46"/>
      <c r="J27" s="47"/>
      <c r="K27" s="47"/>
      <c r="L27" s="47">
        <v>1</v>
      </c>
      <c r="M27" s="48"/>
      <c r="N27" s="48">
        <v>1</v>
      </c>
      <c r="O27" s="48"/>
      <c r="P27" s="49">
        <f>SUM(D27:F27)</f>
        <v>0</v>
      </c>
      <c r="Q27" s="49">
        <v>0</v>
      </c>
      <c r="R27" s="27">
        <f t="shared" si="2"/>
        <v>0</v>
      </c>
      <c r="S27" s="27">
        <v>0</v>
      </c>
      <c r="T27" s="28">
        <f t="shared" si="3"/>
        <v>1</v>
      </c>
      <c r="U27" s="28">
        <v>0</v>
      </c>
      <c r="V27" s="29">
        <f t="shared" si="4"/>
        <v>1</v>
      </c>
      <c r="W27" s="32">
        <v>0</v>
      </c>
      <c r="X27" s="29">
        <f t="shared" si="5"/>
        <v>2</v>
      </c>
      <c r="Y27" s="29">
        <f t="shared" si="11"/>
        <v>0</v>
      </c>
      <c r="Z27" s="30">
        <f t="shared" si="6"/>
        <v>0</v>
      </c>
      <c r="AA27" s="29">
        <f t="shared" si="7"/>
        <v>0</v>
      </c>
      <c r="AB27" s="30" t="str">
        <f t="shared" si="8"/>
        <v>NO</v>
      </c>
      <c r="AC27" s="89" t="s">
        <v>136</v>
      </c>
    </row>
    <row r="28" spans="1:29" s="18" customFormat="1" ht="31.5" customHeight="1" x14ac:dyDescent="0.2">
      <c r="A28" s="97" t="s">
        <v>31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9"/>
      <c r="AC28" s="89"/>
    </row>
    <row r="29" spans="1:29" s="18" customFormat="1" ht="120.75" customHeight="1" x14ac:dyDescent="0.2">
      <c r="A29" s="42" t="s">
        <v>102</v>
      </c>
      <c r="B29" s="42" t="s">
        <v>103</v>
      </c>
      <c r="C29" s="42" t="s">
        <v>104</v>
      </c>
      <c r="D29" s="44">
        <v>2</v>
      </c>
      <c r="E29" s="44">
        <v>2</v>
      </c>
      <c r="F29" s="44">
        <v>2</v>
      </c>
      <c r="G29" s="52">
        <v>2</v>
      </c>
      <c r="H29" s="52">
        <v>2</v>
      </c>
      <c r="I29" s="52">
        <v>2</v>
      </c>
      <c r="J29" s="53">
        <v>2</v>
      </c>
      <c r="K29" s="53">
        <v>2</v>
      </c>
      <c r="L29" s="53">
        <v>2</v>
      </c>
      <c r="M29" s="54">
        <v>2</v>
      </c>
      <c r="N29" s="54">
        <v>2</v>
      </c>
      <c r="O29" s="54">
        <v>2</v>
      </c>
      <c r="P29" s="49">
        <f t="shared" ref="P29:P34" si="17">SUM(D29:F29)</f>
        <v>6</v>
      </c>
      <c r="Q29" s="49">
        <v>0</v>
      </c>
      <c r="R29" s="27">
        <f t="shared" ref="R29:R33" si="18">SUM(G29:I29)</f>
        <v>6</v>
      </c>
      <c r="S29" s="27">
        <v>0</v>
      </c>
      <c r="T29" s="28">
        <f t="shared" ref="T29:T34" si="19">SUM(J29:L29)</f>
        <v>6</v>
      </c>
      <c r="U29" s="28">
        <v>0</v>
      </c>
      <c r="V29" s="29">
        <f t="shared" ref="V29:V34" si="20">SUM(M29:O29)</f>
        <v>6</v>
      </c>
      <c r="W29" s="29">
        <v>0</v>
      </c>
      <c r="X29" s="29">
        <f t="shared" ref="X29:X34" si="21">P29+R29+T29+V29</f>
        <v>24</v>
      </c>
      <c r="Y29" s="29">
        <f t="shared" ref="Y29:Y34" si="22">Q29+S29+U29+W29</f>
        <v>0</v>
      </c>
      <c r="Z29" s="30">
        <f t="shared" ref="Z29:Z34" si="23">Y29/X29</f>
        <v>0</v>
      </c>
      <c r="AA29" s="29">
        <f t="shared" ref="AA29:AA34" si="24">IF(Y29&gt;X29,X29,Y29)</f>
        <v>0</v>
      </c>
      <c r="AB29" s="30" t="str">
        <f t="shared" ref="AB29:AB34" si="25">IF(IFERROR(SUM((Q29&gt;0),(S29&gt;0),(U29&gt;0),(W29&gt;0))/SUM((P29&gt;0),(R29&gt;0),(T29&gt;0),(V29&gt;0)),0)&gt;=51%,"SI","NO")</f>
        <v>NO</v>
      </c>
      <c r="AC29" s="89" t="s">
        <v>136</v>
      </c>
    </row>
    <row r="30" spans="1:29" s="18" customFormat="1" ht="138.75" customHeight="1" x14ac:dyDescent="0.2">
      <c r="A30" s="42" t="s">
        <v>105</v>
      </c>
      <c r="B30" s="42" t="s">
        <v>106</v>
      </c>
      <c r="C30" s="42" t="s">
        <v>104</v>
      </c>
      <c r="D30" s="44"/>
      <c r="E30" s="44"/>
      <c r="F30" s="44">
        <v>1</v>
      </c>
      <c r="G30" s="52"/>
      <c r="H30" s="52"/>
      <c r="I30" s="52">
        <v>1</v>
      </c>
      <c r="J30" s="53"/>
      <c r="K30" s="53"/>
      <c r="L30" s="53">
        <v>1</v>
      </c>
      <c r="M30" s="54"/>
      <c r="N30" s="54"/>
      <c r="O30" s="54">
        <v>1</v>
      </c>
      <c r="P30" s="49">
        <f t="shared" si="17"/>
        <v>1</v>
      </c>
      <c r="Q30" s="49">
        <v>0</v>
      </c>
      <c r="R30" s="27">
        <f t="shared" si="18"/>
        <v>1</v>
      </c>
      <c r="S30" s="27">
        <v>0</v>
      </c>
      <c r="T30" s="28">
        <f t="shared" si="19"/>
        <v>1</v>
      </c>
      <c r="U30" s="28">
        <v>0</v>
      </c>
      <c r="V30" s="29">
        <f t="shared" si="20"/>
        <v>1</v>
      </c>
      <c r="W30" s="29">
        <v>0</v>
      </c>
      <c r="X30" s="29">
        <f t="shared" si="21"/>
        <v>4</v>
      </c>
      <c r="Y30" s="29">
        <f t="shared" si="22"/>
        <v>0</v>
      </c>
      <c r="Z30" s="30">
        <f t="shared" si="23"/>
        <v>0</v>
      </c>
      <c r="AA30" s="29">
        <f t="shared" si="24"/>
        <v>0</v>
      </c>
      <c r="AB30" s="30" t="str">
        <f t="shared" si="25"/>
        <v>NO</v>
      </c>
      <c r="AC30" s="89" t="s">
        <v>136</v>
      </c>
    </row>
    <row r="31" spans="1:29" s="18" customFormat="1" ht="190.5" customHeight="1" x14ac:dyDescent="0.2">
      <c r="A31" s="42" t="s">
        <v>107</v>
      </c>
      <c r="B31" s="42" t="s">
        <v>108</v>
      </c>
      <c r="C31" s="42" t="s">
        <v>104</v>
      </c>
      <c r="D31" s="44">
        <v>1</v>
      </c>
      <c r="E31" s="44"/>
      <c r="F31" s="44"/>
      <c r="G31" s="52">
        <v>1</v>
      </c>
      <c r="H31" s="52"/>
      <c r="I31" s="52"/>
      <c r="J31" s="53">
        <v>1</v>
      </c>
      <c r="K31" s="53"/>
      <c r="L31" s="53"/>
      <c r="M31" s="54">
        <v>1</v>
      </c>
      <c r="N31" s="54"/>
      <c r="O31" s="54"/>
      <c r="P31" s="49">
        <f t="shared" si="17"/>
        <v>1</v>
      </c>
      <c r="Q31" s="49">
        <v>0</v>
      </c>
      <c r="R31" s="27">
        <f t="shared" ref="R31" si="26">SUM(G31:I31)</f>
        <v>1</v>
      </c>
      <c r="S31" s="27">
        <v>0</v>
      </c>
      <c r="T31" s="28">
        <f t="shared" si="19"/>
        <v>1</v>
      </c>
      <c r="U31" s="28">
        <v>0</v>
      </c>
      <c r="V31" s="29">
        <f t="shared" si="20"/>
        <v>1</v>
      </c>
      <c r="W31" s="29">
        <v>0</v>
      </c>
      <c r="X31" s="29">
        <f t="shared" si="21"/>
        <v>4</v>
      </c>
      <c r="Y31" s="29">
        <f t="shared" si="22"/>
        <v>0</v>
      </c>
      <c r="Z31" s="30">
        <f t="shared" si="23"/>
        <v>0</v>
      </c>
      <c r="AA31" s="29">
        <f t="shared" si="24"/>
        <v>0</v>
      </c>
      <c r="AB31" s="30" t="str">
        <f t="shared" si="25"/>
        <v>NO</v>
      </c>
      <c r="AC31" s="89" t="s">
        <v>136</v>
      </c>
    </row>
    <row r="32" spans="1:29" s="18" customFormat="1" ht="122.25" customHeight="1" x14ac:dyDescent="0.2">
      <c r="A32" s="42" t="s">
        <v>109</v>
      </c>
      <c r="B32" s="42" t="s">
        <v>110</v>
      </c>
      <c r="C32" s="42" t="s">
        <v>111</v>
      </c>
      <c r="D32" s="44"/>
      <c r="E32" s="44"/>
      <c r="F32" s="44"/>
      <c r="G32" s="52"/>
      <c r="H32" s="52"/>
      <c r="I32" s="52"/>
      <c r="J32" s="53"/>
      <c r="K32" s="53">
        <v>1</v>
      </c>
      <c r="L32" s="53"/>
      <c r="M32" s="54"/>
      <c r="N32" s="54"/>
      <c r="O32" s="54"/>
      <c r="P32" s="49">
        <f t="shared" si="17"/>
        <v>0</v>
      </c>
      <c r="Q32" s="49">
        <v>0</v>
      </c>
      <c r="R32" s="27">
        <f t="shared" ref="R32" si="27">SUM(G32:I32)</f>
        <v>0</v>
      </c>
      <c r="S32" s="27">
        <v>0</v>
      </c>
      <c r="T32" s="28">
        <f t="shared" si="19"/>
        <v>1</v>
      </c>
      <c r="U32" s="28">
        <v>0</v>
      </c>
      <c r="V32" s="29">
        <f t="shared" si="20"/>
        <v>0</v>
      </c>
      <c r="W32" s="29">
        <v>0</v>
      </c>
      <c r="X32" s="29">
        <f t="shared" si="21"/>
        <v>1</v>
      </c>
      <c r="Y32" s="29">
        <f t="shared" si="22"/>
        <v>0</v>
      </c>
      <c r="Z32" s="30">
        <f t="shared" si="23"/>
        <v>0</v>
      </c>
      <c r="AA32" s="29">
        <f t="shared" si="24"/>
        <v>0</v>
      </c>
      <c r="AB32" s="30" t="str">
        <f t="shared" si="25"/>
        <v>NO</v>
      </c>
      <c r="AC32" s="89" t="s">
        <v>136</v>
      </c>
    </row>
    <row r="33" spans="1:29" s="18" customFormat="1" ht="122.25" customHeight="1" x14ac:dyDescent="0.2">
      <c r="A33" s="42" t="s">
        <v>112</v>
      </c>
      <c r="B33" s="42" t="s">
        <v>113</v>
      </c>
      <c r="C33" s="42" t="s">
        <v>111</v>
      </c>
      <c r="D33" s="44"/>
      <c r="E33" s="44"/>
      <c r="F33" s="44">
        <v>1</v>
      </c>
      <c r="G33" s="52"/>
      <c r="H33" s="52"/>
      <c r="I33" s="52"/>
      <c r="J33" s="53"/>
      <c r="K33" s="53"/>
      <c r="L33" s="53"/>
      <c r="M33" s="54"/>
      <c r="N33" s="54"/>
      <c r="O33" s="54"/>
      <c r="P33" s="49">
        <f t="shared" si="17"/>
        <v>1</v>
      </c>
      <c r="Q33" s="49">
        <v>0</v>
      </c>
      <c r="R33" s="27">
        <f t="shared" si="18"/>
        <v>0</v>
      </c>
      <c r="S33" s="27">
        <v>0</v>
      </c>
      <c r="T33" s="28">
        <f t="shared" si="19"/>
        <v>0</v>
      </c>
      <c r="U33" s="28">
        <v>0</v>
      </c>
      <c r="V33" s="29">
        <f t="shared" si="20"/>
        <v>0</v>
      </c>
      <c r="W33" s="29">
        <v>0</v>
      </c>
      <c r="X33" s="29">
        <f t="shared" si="21"/>
        <v>1</v>
      </c>
      <c r="Y33" s="29">
        <f t="shared" si="22"/>
        <v>0</v>
      </c>
      <c r="Z33" s="30">
        <f t="shared" si="23"/>
        <v>0</v>
      </c>
      <c r="AA33" s="29">
        <f t="shared" si="24"/>
        <v>0</v>
      </c>
      <c r="AB33" s="30" t="str">
        <f t="shared" si="25"/>
        <v>NO</v>
      </c>
      <c r="AC33" s="89" t="s">
        <v>136</v>
      </c>
    </row>
    <row r="34" spans="1:29" s="18" customFormat="1" ht="75.75" customHeight="1" x14ac:dyDescent="0.2">
      <c r="A34" s="42" t="s">
        <v>114</v>
      </c>
      <c r="B34" s="42" t="s">
        <v>115</v>
      </c>
      <c r="C34" s="42" t="s">
        <v>116</v>
      </c>
      <c r="D34" s="44"/>
      <c r="E34" s="44"/>
      <c r="F34" s="44">
        <v>1</v>
      </c>
      <c r="G34" s="52"/>
      <c r="H34" s="52"/>
      <c r="I34" s="52">
        <v>1</v>
      </c>
      <c r="J34" s="53"/>
      <c r="K34" s="53"/>
      <c r="L34" s="53">
        <v>1</v>
      </c>
      <c r="M34" s="54"/>
      <c r="N34" s="54"/>
      <c r="O34" s="54">
        <v>1</v>
      </c>
      <c r="P34" s="49">
        <f t="shared" si="17"/>
        <v>1</v>
      </c>
      <c r="Q34" s="49">
        <v>0</v>
      </c>
      <c r="R34" s="27">
        <f t="shared" ref="R34" si="28">SUM(G34:I34)</f>
        <v>1</v>
      </c>
      <c r="S34" s="27">
        <v>0</v>
      </c>
      <c r="T34" s="28">
        <f t="shared" si="19"/>
        <v>1</v>
      </c>
      <c r="U34" s="28">
        <v>0</v>
      </c>
      <c r="V34" s="29">
        <f t="shared" si="20"/>
        <v>1</v>
      </c>
      <c r="W34" s="29">
        <v>0</v>
      </c>
      <c r="X34" s="29">
        <f t="shared" si="21"/>
        <v>4</v>
      </c>
      <c r="Y34" s="29">
        <f t="shared" si="22"/>
        <v>0</v>
      </c>
      <c r="Z34" s="30">
        <f t="shared" si="23"/>
        <v>0</v>
      </c>
      <c r="AA34" s="29">
        <f t="shared" si="24"/>
        <v>0</v>
      </c>
      <c r="AB34" s="30" t="str">
        <f t="shared" si="25"/>
        <v>NO</v>
      </c>
      <c r="AC34" s="89" t="s">
        <v>136</v>
      </c>
    </row>
    <row r="35" spans="1:29" s="18" customFormat="1" ht="30" customHeight="1" x14ac:dyDescent="0.2">
      <c r="A35" s="105" t="s">
        <v>32</v>
      </c>
      <c r="B35" s="106"/>
      <c r="C35" s="107"/>
      <c r="D35" s="88">
        <f t="shared" ref="D35:O35" si="29">SUM(D29:D33,D16:D24,D13:D13)</f>
        <v>200</v>
      </c>
      <c r="E35" s="88">
        <f t="shared" si="29"/>
        <v>196</v>
      </c>
      <c r="F35" s="88">
        <f t="shared" si="29"/>
        <v>185</v>
      </c>
      <c r="G35" s="88">
        <f t="shared" si="29"/>
        <v>196</v>
      </c>
      <c r="H35" s="88">
        <f t="shared" si="29"/>
        <v>197</v>
      </c>
      <c r="I35" s="88">
        <f t="shared" si="29"/>
        <v>201</v>
      </c>
      <c r="J35" s="88">
        <f t="shared" si="29"/>
        <v>171</v>
      </c>
      <c r="K35" s="88">
        <f t="shared" si="29"/>
        <v>176</v>
      </c>
      <c r="L35" s="88">
        <f t="shared" si="29"/>
        <v>178</v>
      </c>
      <c r="M35" s="88">
        <f t="shared" si="29"/>
        <v>169</v>
      </c>
      <c r="N35" s="88">
        <f t="shared" si="29"/>
        <v>176</v>
      </c>
      <c r="O35" s="88">
        <f t="shared" si="29"/>
        <v>152</v>
      </c>
      <c r="P35" s="33">
        <f>SUM(P29:P34,P16:P24,P13:P13)</f>
        <v>582</v>
      </c>
      <c r="Q35" s="33">
        <f>SUM(Q29:Q34,Q16:Q24,Q13:Q13)</f>
        <v>0</v>
      </c>
      <c r="R35" s="33">
        <f t="shared" ref="R35:Y35" si="30">SUM(R29:R34,R16:R27,R13:R14)</f>
        <v>597</v>
      </c>
      <c r="S35" s="33">
        <f t="shared" si="30"/>
        <v>0</v>
      </c>
      <c r="T35" s="33">
        <f t="shared" si="30"/>
        <v>527</v>
      </c>
      <c r="U35" s="33">
        <f t="shared" si="30"/>
        <v>0</v>
      </c>
      <c r="V35" s="33">
        <f t="shared" si="30"/>
        <v>501</v>
      </c>
      <c r="W35" s="33">
        <f t="shared" si="30"/>
        <v>0</v>
      </c>
      <c r="X35" s="33">
        <f t="shared" si="30"/>
        <v>2207</v>
      </c>
      <c r="Y35" s="33">
        <f t="shared" si="30"/>
        <v>0</v>
      </c>
      <c r="Z35" s="34">
        <f>AVERAGE(Z13:Z14,Z16:Z27,Z29:Z34)</f>
        <v>0</v>
      </c>
      <c r="AA35" s="57">
        <f>SUM(AA13:AA34)/X35</f>
        <v>0</v>
      </c>
      <c r="AB35" s="33">
        <f>COUNTIFS(AB13:AB34,"SI")</f>
        <v>0</v>
      </c>
      <c r="AC35" s="33">
        <f>COUNTIFS(AC13:AC34,"SI")</f>
        <v>10</v>
      </c>
    </row>
    <row r="36" spans="1:29" customFormat="1" ht="28.5" customHeight="1" x14ac:dyDescent="0.4">
      <c r="A36" s="59"/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59"/>
      <c r="AA36" s="62"/>
      <c r="AC36" s="90"/>
    </row>
    <row r="37" spans="1:29" customFormat="1" ht="24.75" customHeight="1" x14ac:dyDescent="0.45">
      <c r="A37" s="59"/>
      <c r="B37" s="63" t="s">
        <v>33</v>
      </c>
      <c r="C37" s="64"/>
      <c r="D37" s="101" t="s">
        <v>34</v>
      </c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 t="s">
        <v>35</v>
      </c>
      <c r="R37" s="101"/>
      <c r="S37" s="101"/>
      <c r="T37" s="101"/>
      <c r="U37" s="101"/>
      <c r="V37" s="58"/>
      <c r="W37" s="101" t="s">
        <v>36</v>
      </c>
      <c r="X37" s="101"/>
      <c r="Y37" s="101"/>
      <c r="Z37" s="101"/>
      <c r="AA37" s="101"/>
      <c r="AC37" s="90"/>
    </row>
    <row r="38" spans="1:29" customFormat="1" ht="26.25" customHeight="1" x14ac:dyDescent="0.45">
      <c r="A38" s="59"/>
      <c r="B38" s="65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58"/>
      <c r="Q38" s="58"/>
      <c r="R38" s="58"/>
      <c r="S38" s="58"/>
      <c r="T38" s="66"/>
      <c r="U38" s="58"/>
      <c r="V38" s="58"/>
      <c r="W38" s="58"/>
      <c r="X38" s="58"/>
      <c r="Y38" s="67"/>
      <c r="Z38" s="67"/>
      <c r="AC38" s="90"/>
    </row>
    <row r="39" spans="1:29" customFormat="1" ht="15.75" customHeight="1" x14ac:dyDescent="0.45">
      <c r="A39" s="59"/>
      <c r="B39" s="68" t="s">
        <v>118</v>
      </c>
      <c r="C39" s="64"/>
      <c r="D39" s="102" t="s">
        <v>37</v>
      </c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58"/>
      <c r="R39" s="101" t="s">
        <v>38</v>
      </c>
      <c r="S39" s="103"/>
      <c r="T39" s="103"/>
      <c r="U39" s="58"/>
      <c r="V39" s="58"/>
      <c r="W39" s="101" t="s">
        <v>39</v>
      </c>
      <c r="X39" s="101"/>
      <c r="Y39" s="101"/>
      <c r="Z39" s="101"/>
      <c r="AA39" s="101"/>
      <c r="AC39" s="90"/>
    </row>
    <row r="40" spans="1:29" customFormat="1" ht="21" customHeight="1" x14ac:dyDescent="0.4">
      <c r="A40" s="59"/>
      <c r="B40" s="69" t="s">
        <v>119</v>
      </c>
      <c r="C40" s="70"/>
      <c r="D40" s="100" t="s">
        <v>40</v>
      </c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 t="s">
        <v>120</v>
      </c>
      <c r="R40" s="104"/>
      <c r="S40" s="104"/>
      <c r="T40" s="104"/>
      <c r="U40" s="104"/>
      <c r="V40" s="71"/>
      <c r="W40" s="100" t="s">
        <v>121</v>
      </c>
      <c r="X40" s="100"/>
      <c r="Y40" s="100"/>
      <c r="Z40" s="100"/>
      <c r="AA40" s="100"/>
      <c r="AC40" s="90"/>
    </row>
    <row r="41" spans="1:29" customFormat="1" ht="21.75" customHeight="1" x14ac:dyDescent="0.4">
      <c r="A41" s="59"/>
      <c r="B41" s="69" t="s">
        <v>122</v>
      </c>
      <c r="C41" s="70"/>
      <c r="D41" s="100" t="s">
        <v>123</v>
      </c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 t="s">
        <v>41</v>
      </c>
      <c r="R41" s="104"/>
      <c r="S41" s="104"/>
      <c r="T41" s="104"/>
      <c r="U41" s="104"/>
      <c r="V41" s="71"/>
      <c r="W41" s="100" t="s">
        <v>42</v>
      </c>
      <c r="X41" s="100"/>
      <c r="Y41" s="100"/>
      <c r="Z41" s="100"/>
      <c r="AA41" s="100"/>
      <c r="AC41" s="90"/>
    </row>
    <row r="42" spans="1:29" customFormat="1" ht="15.75" customHeight="1" x14ac:dyDescent="0.4">
      <c r="A42" s="59"/>
      <c r="B42" s="72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73"/>
      <c r="Q42" s="73"/>
      <c r="R42" s="73"/>
      <c r="S42" s="73"/>
      <c r="T42" s="73"/>
      <c r="U42" s="73"/>
      <c r="V42" s="73"/>
      <c r="W42" s="74"/>
      <c r="X42" s="74"/>
      <c r="Y42" s="74"/>
      <c r="Z42" s="74"/>
      <c r="AC42" s="90"/>
    </row>
    <row r="43" spans="1:29" customFormat="1" ht="15.75" customHeight="1" x14ac:dyDescent="0.25">
      <c r="B43" s="75"/>
      <c r="U43" s="76"/>
      <c r="AC43" s="90"/>
    </row>
    <row r="44" spans="1:29" ht="15.75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6"/>
      <c r="Q44" s="36"/>
      <c r="R44" s="36"/>
      <c r="S44" s="36"/>
      <c r="T44" s="36"/>
      <c r="U44" s="37"/>
      <c r="V44" s="36"/>
      <c r="W44" s="38"/>
      <c r="X44" s="38"/>
      <c r="Y44" s="38"/>
      <c r="Z44" s="38"/>
      <c r="AA44" s="38"/>
    </row>
  </sheetData>
  <mergeCells count="38">
    <mergeCell ref="AC10:AC11"/>
    <mergeCell ref="C7:Q7"/>
    <mergeCell ref="A1:AB1"/>
    <mergeCell ref="A3:AB3"/>
    <mergeCell ref="A4:AB4"/>
    <mergeCell ref="A6:B6"/>
    <mergeCell ref="A35:C35"/>
    <mergeCell ref="X10:X11"/>
    <mergeCell ref="Y10:Y11"/>
    <mergeCell ref="A9:A10"/>
    <mergeCell ref="B9:B10"/>
    <mergeCell ref="C9:C10"/>
    <mergeCell ref="D9:O9"/>
    <mergeCell ref="X9:AB9"/>
    <mergeCell ref="P10:Q10"/>
    <mergeCell ref="R10:S10"/>
    <mergeCell ref="T10:U10"/>
    <mergeCell ref="V10:W10"/>
    <mergeCell ref="P9:W9"/>
    <mergeCell ref="Z10:Z11"/>
    <mergeCell ref="AB10:AB11"/>
    <mergeCell ref="A11:O11"/>
    <mergeCell ref="A12:AB12"/>
    <mergeCell ref="AA10:AA11"/>
    <mergeCell ref="A15:AB15"/>
    <mergeCell ref="A28:AB28"/>
    <mergeCell ref="W41:AA41"/>
    <mergeCell ref="W37:AA37"/>
    <mergeCell ref="D39:P39"/>
    <mergeCell ref="R39:T39"/>
    <mergeCell ref="W39:AA39"/>
    <mergeCell ref="D40:P40"/>
    <mergeCell ref="Q40:U40"/>
    <mergeCell ref="W40:AA40"/>
    <mergeCell ref="D37:P37"/>
    <mergeCell ref="Q37:U37"/>
    <mergeCell ref="D41:P41"/>
    <mergeCell ref="Q41:U41"/>
  </mergeCells>
  <pageMargins left="0.7" right="0.7" top="0.75" bottom="0.75" header="0.3" footer="0.3"/>
  <pageSetup scale="35" orientation="landscape" horizontalDpi="360" verticalDpi="36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517E-9CC4-4F32-83EE-83D2508EC275}">
  <sheetPr>
    <tabColor rgb="FFFF0000"/>
  </sheetPr>
  <dimension ref="B1:D17"/>
  <sheetViews>
    <sheetView workbookViewId="0">
      <pane ySplit="5" topLeftCell="A9" activePane="bottomLeft" state="frozen"/>
      <selection pane="bottomLeft" activeCell="C12" sqref="C12"/>
    </sheetView>
  </sheetViews>
  <sheetFormatPr baseColWidth="10" defaultRowHeight="15" x14ac:dyDescent="0.25"/>
  <cols>
    <col min="1" max="1" width="4" style="2" customWidth="1"/>
    <col min="2" max="2" width="37.140625" style="4" customWidth="1"/>
    <col min="3" max="3" width="49.140625" style="1" customWidth="1"/>
    <col min="4" max="4" width="41.42578125" style="5" customWidth="1"/>
    <col min="5" max="5" width="45.85546875" style="2" customWidth="1"/>
    <col min="6" max="16384" width="11.42578125" style="2"/>
  </cols>
  <sheetData>
    <row r="1" spans="2:4" ht="6" customHeight="1" x14ac:dyDescent="0.25"/>
    <row r="2" spans="2:4" ht="24" customHeight="1" x14ac:dyDescent="0.25">
      <c r="B2" s="118" t="s">
        <v>48</v>
      </c>
      <c r="C2" s="119"/>
      <c r="D2" s="119"/>
    </row>
    <row r="3" spans="2:4" ht="24" customHeight="1" x14ac:dyDescent="0.25">
      <c r="B3" s="120" t="s">
        <v>62</v>
      </c>
      <c r="C3" s="120"/>
      <c r="D3" s="120"/>
    </row>
    <row r="4" spans="2:4" ht="5.25" customHeight="1" thickBot="1" x14ac:dyDescent="0.3"/>
    <row r="5" spans="2:4" s="3" customFormat="1" ht="22.5" customHeight="1" thickBot="1" x14ac:dyDescent="0.3">
      <c r="B5" s="79" t="s">
        <v>50</v>
      </c>
      <c r="C5" s="80" t="s">
        <v>49</v>
      </c>
      <c r="D5" s="81" t="s">
        <v>46</v>
      </c>
    </row>
    <row r="6" spans="2:4" ht="45" x14ac:dyDescent="0.25">
      <c r="B6" s="6" t="s">
        <v>5</v>
      </c>
      <c r="C6" s="10" t="s">
        <v>52</v>
      </c>
      <c r="D6" s="11" t="s">
        <v>47</v>
      </c>
    </row>
    <row r="7" spans="2:4" ht="60" x14ac:dyDescent="0.25">
      <c r="B7" s="7" t="s">
        <v>60</v>
      </c>
      <c r="C7" s="12" t="s">
        <v>53</v>
      </c>
      <c r="D7" s="13" t="s">
        <v>47</v>
      </c>
    </row>
    <row r="8" spans="2:4" ht="45" x14ac:dyDescent="0.25">
      <c r="B8" s="7" t="s">
        <v>6</v>
      </c>
      <c r="C8" s="12" t="s">
        <v>54</v>
      </c>
      <c r="D8" s="13" t="s">
        <v>47</v>
      </c>
    </row>
    <row r="9" spans="2:4" ht="45" x14ac:dyDescent="0.25">
      <c r="B9" s="7" t="s">
        <v>7</v>
      </c>
      <c r="C9" s="12" t="s">
        <v>55</v>
      </c>
      <c r="D9" s="13" t="s">
        <v>47</v>
      </c>
    </row>
    <row r="10" spans="2:4" ht="30" x14ac:dyDescent="0.25">
      <c r="B10" s="7" t="s">
        <v>8</v>
      </c>
      <c r="C10" s="12" t="s">
        <v>124</v>
      </c>
      <c r="D10" s="77" t="s">
        <v>125</v>
      </c>
    </row>
    <row r="11" spans="2:4" ht="25.5" x14ac:dyDescent="0.25">
      <c r="B11" s="8" t="s">
        <v>27</v>
      </c>
      <c r="C11" s="12" t="s">
        <v>56</v>
      </c>
      <c r="D11" s="14" t="s">
        <v>126</v>
      </c>
    </row>
    <row r="12" spans="2:4" ht="38.25" x14ac:dyDescent="0.25">
      <c r="B12" s="8" t="s">
        <v>28</v>
      </c>
      <c r="C12" s="12" t="s">
        <v>57</v>
      </c>
      <c r="D12" s="78" t="s">
        <v>51</v>
      </c>
    </row>
    <row r="13" spans="2:4" ht="25.5" x14ac:dyDescent="0.25">
      <c r="B13" s="7" t="s">
        <v>26</v>
      </c>
      <c r="C13" s="12" t="s">
        <v>58</v>
      </c>
      <c r="D13" s="14" t="s">
        <v>126</v>
      </c>
    </row>
    <row r="14" spans="2:4" ht="38.25" x14ac:dyDescent="0.25">
      <c r="B14" s="7" t="s">
        <v>44</v>
      </c>
      <c r="C14" s="12" t="s">
        <v>59</v>
      </c>
      <c r="D14" s="14" t="s">
        <v>132</v>
      </c>
    </row>
    <row r="15" spans="2:4" ht="30" x14ac:dyDescent="0.25">
      <c r="B15" s="7" t="s">
        <v>45</v>
      </c>
      <c r="C15" s="12" t="s">
        <v>127</v>
      </c>
      <c r="D15" s="16" t="s">
        <v>133</v>
      </c>
    </row>
    <row r="16" spans="2:4" ht="25.5" x14ac:dyDescent="0.25">
      <c r="B16" s="7" t="s">
        <v>128</v>
      </c>
      <c r="C16" s="12" t="s">
        <v>129</v>
      </c>
      <c r="D16" s="16" t="s">
        <v>134</v>
      </c>
    </row>
    <row r="17" spans="2:4" ht="23.25" customHeight="1" thickBot="1" x14ac:dyDescent="0.3">
      <c r="B17" s="9" t="s">
        <v>130</v>
      </c>
      <c r="C17" s="15" t="s">
        <v>131</v>
      </c>
      <c r="D17" s="17" t="s">
        <v>134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POA 2025</vt:lpstr>
      <vt:lpstr>INSTRUCTIVO</vt:lpstr>
      <vt:lpstr>'POA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PLANEACION4</dc:creator>
  <cp:lastModifiedBy>PLANEACION4</cp:lastModifiedBy>
  <cp:lastPrinted>2026-05-18T16:29:48Z</cp:lastPrinted>
  <dcterms:created xsi:type="dcterms:W3CDTF">2026-01-28T22:22:56Z</dcterms:created>
  <dcterms:modified xsi:type="dcterms:W3CDTF">2026-09-11T15:52:13Z</dcterms:modified>
</cp:coreProperties>
</file>